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240307.06 - MŠ Stadtrodská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'240307.06 - MŠ Stadtrodská'!$C$92:$K$251</definedName>
    <definedName name="_xlnm.Print_Area" localSheetId="1">'240307.06 - MŠ Stadtrodská'!$C$4:$J$39,'240307.06 - MŠ Stadtrodská'!$C$45:$J$74,'240307.06 - MŠ Stadtrodská'!$C$80:$K$251</definedName>
    <definedName name="_xlnm.Print_Titles" localSheetId="1">'240307.06 - MŠ Stadtrodská'!$92:$92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43"/>
  <c r="BH243"/>
  <c r="BG243"/>
  <c r="BF243"/>
  <c r="T243"/>
  <c r="T242"/>
  <c r="R243"/>
  <c r="R242"/>
  <c r="P243"/>
  <c r="P242"/>
  <c r="BI237"/>
  <c r="BH237"/>
  <c r="BG237"/>
  <c r="BF237"/>
  <c r="T237"/>
  <c r="T236"/>
  <c r="R237"/>
  <c r="R236"/>
  <c r="R235"/>
  <c r="P237"/>
  <c r="P236"/>
  <c r="P235"/>
  <c r="BI228"/>
  <c r="BH228"/>
  <c r="BG228"/>
  <c r="BF228"/>
  <c r="T228"/>
  <c r="R228"/>
  <c r="P228"/>
  <c r="BI225"/>
  <c r="BH225"/>
  <c r="BG225"/>
  <c r="BF225"/>
  <c r="T225"/>
  <c r="R225"/>
  <c r="P225"/>
  <c r="BI218"/>
  <c r="BH218"/>
  <c r="BG218"/>
  <c r="BF218"/>
  <c r="T218"/>
  <c r="R218"/>
  <c r="P218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6"/>
  <c r="BH96"/>
  <c r="BG96"/>
  <c r="BF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55"/>
  <c r="J17"/>
  <c r="J12"/>
  <c r="J87"/>
  <c r="E7"/>
  <c r="E48"/>
  <c i="1" r="L50"/>
  <c r="AM50"/>
  <c r="AM49"/>
  <c r="L49"/>
  <c r="AM47"/>
  <c r="L47"/>
  <c r="L45"/>
  <c r="L44"/>
  <c i="2" r="BK193"/>
  <c r="J204"/>
  <c r="J159"/>
  <c r="J191"/>
  <c r="J147"/>
  <c r="J113"/>
  <c r="J225"/>
  <c r="J135"/>
  <c r="J181"/>
  <c r="BK191"/>
  <c r="BK218"/>
  <c r="BK189"/>
  <c r="BK125"/>
  <c r="BK175"/>
  <c r="J183"/>
  <c r="BK204"/>
  <c r="BK120"/>
  <c r="BK179"/>
  <c r="BK102"/>
  <c r="J189"/>
  <c r="J218"/>
  <c r="J199"/>
  <c r="BK225"/>
  <c r="BK183"/>
  <c r="BK96"/>
  <c r="J120"/>
  <c r="BK171"/>
  <c r="BK140"/>
  <c r="BK177"/>
  <c r="BK173"/>
  <c r="BK116"/>
  <c r="J177"/>
  <c r="BK157"/>
  <c r="J167"/>
  <c r="BK149"/>
  <c r="BK187"/>
  <c r="J110"/>
  <c i="1" r="AS54"/>
  <c i="2" r="BK199"/>
  <c r="BK153"/>
  <c r="J132"/>
  <c r="J165"/>
  <c r="BK155"/>
  <c r="J155"/>
  <c r="BK113"/>
  <c r="J214"/>
  <c r="J209"/>
  <c r="BK161"/>
  <c r="J149"/>
  <c r="J171"/>
  <c r="J237"/>
  <c r="BK169"/>
  <c r="J129"/>
  <c r="J228"/>
  <c r="J179"/>
  <c r="BK159"/>
  <c r="BK110"/>
  <c r="BK209"/>
  <c r="BK181"/>
  <c r="J212"/>
  <c r="BK212"/>
  <c r="J102"/>
  <c r="J196"/>
  <c r="J193"/>
  <c r="BK185"/>
  <c r="BK206"/>
  <c r="BK167"/>
  <c r="BK135"/>
  <c r="J169"/>
  <c r="J157"/>
  <c r="J175"/>
  <c r="BK228"/>
  <c r="J140"/>
  <c r="J125"/>
  <c r="J153"/>
  <c r="BK237"/>
  <c r="J173"/>
  <c r="J243"/>
  <c r="J96"/>
  <c r="J116"/>
  <c r="BK105"/>
  <c r="BK147"/>
  <c r="J105"/>
  <c r="BK243"/>
  <c r="J185"/>
  <c r="BK165"/>
  <c r="BK214"/>
  <c r="BK132"/>
  <c r="J187"/>
  <c r="BK163"/>
  <c r="J206"/>
  <c r="BK196"/>
  <c r="J163"/>
  <c r="J161"/>
  <c r="BK129"/>
  <c l="1" r="T235"/>
  <c r="BK119"/>
  <c r="J119"/>
  <c r="J63"/>
  <c r="R152"/>
  <c r="P198"/>
  <c r="R208"/>
  <c r="T217"/>
  <c r="R101"/>
  <c r="T101"/>
  <c r="BK146"/>
  <c r="J146"/>
  <c r="J65"/>
  <c r="P146"/>
  <c r="R146"/>
  <c r="T146"/>
  <c r="R198"/>
  <c r="T208"/>
  <c r="P101"/>
  <c r="R119"/>
  <c r="BK152"/>
  <c r="J152"/>
  <c r="J66"/>
  <c r="P208"/>
  <c r="BK217"/>
  <c r="J217"/>
  <c r="J70"/>
  <c r="BK101"/>
  <c r="J101"/>
  <c r="J62"/>
  <c r="P119"/>
  <c r="T152"/>
  <c r="BK198"/>
  <c r="J198"/>
  <c r="J68"/>
  <c r="BK208"/>
  <c r="J208"/>
  <c r="J69"/>
  <c r="P217"/>
  <c r="T119"/>
  <c r="P152"/>
  <c r="T198"/>
  <c r="R217"/>
  <c r="BK195"/>
  <c r="J195"/>
  <c r="J67"/>
  <c r="BK236"/>
  <c r="BK242"/>
  <c r="J242"/>
  <c r="J73"/>
  <c r="BK95"/>
  <c r="J95"/>
  <c r="J61"/>
  <c r="J52"/>
  <c r="BE105"/>
  <c r="BE116"/>
  <c r="F90"/>
  <c r="BE96"/>
  <c r="BE135"/>
  <c r="BE165"/>
  <c r="BE161"/>
  <c r="BE147"/>
  <c r="BE163"/>
  <c r="BE171"/>
  <c r="BE140"/>
  <c r="BE167"/>
  <c r="BE175"/>
  <c r="BE181"/>
  <c r="BE183"/>
  <c r="BE113"/>
  <c r="BE125"/>
  <c r="BE149"/>
  <c r="BE169"/>
  <c r="BE185"/>
  <c r="BE199"/>
  <c r="BE209"/>
  <c r="BE225"/>
  <c r="BE237"/>
  <c r="BE243"/>
  <c r="E83"/>
  <c r="BE120"/>
  <c r="BE132"/>
  <c r="BE153"/>
  <c r="BE155"/>
  <c r="BE157"/>
  <c r="BE159"/>
  <c r="BE179"/>
  <c r="BE189"/>
  <c r="BE193"/>
  <c r="BE196"/>
  <c r="BE206"/>
  <c r="BE212"/>
  <c r="BE228"/>
  <c r="BE102"/>
  <c r="BE110"/>
  <c r="BE129"/>
  <c r="BE173"/>
  <c r="BE177"/>
  <c r="BE187"/>
  <c r="BE191"/>
  <c r="BE204"/>
  <c r="BE214"/>
  <c r="BE218"/>
  <c r="F35"/>
  <c i="1" r="BB55"/>
  <c r="BB54"/>
  <c r="AX54"/>
  <c i="2" r="F34"/>
  <c i="1" r="BA55"/>
  <c r="BA54"/>
  <c r="W30"/>
  <c i="2" r="F36"/>
  <c i="1" r="BC55"/>
  <c r="BC54"/>
  <c r="AY54"/>
  <c i="2" r="J34"/>
  <c i="1" r="AW55"/>
  <c i="2" r="F37"/>
  <c i="1" r="BD55"/>
  <c r="BD54"/>
  <c r="W33"/>
  <c i="2" l="1" r="R94"/>
  <c r="P94"/>
  <c r="T94"/>
  <c r="BK235"/>
  <c r="J235"/>
  <c r="J71"/>
  <c r="P145"/>
  <c r="P93"/>
  <c i="1" r="AU55"/>
  <c i="2" r="T145"/>
  <c r="T93"/>
  <c r="R145"/>
  <c r="R93"/>
  <c r="BK145"/>
  <c r="J145"/>
  <c r="J64"/>
  <c r="BK94"/>
  <c r="J94"/>
  <c r="J60"/>
  <c r="J236"/>
  <c r="J72"/>
  <c r="F33"/>
  <c i="1" r="AZ55"/>
  <c r="AZ54"/>
  <c r="W29"/>
  <c r="AW54"/>
  <c r="AK30"/>
  <c r="W32"/>
  <c i="2" r="J33"/>
  <c i="1" r="AV55"/>
  <c r="AT55"/>
  <c r="W31"/>
  <c r="AU54"/>
  <c i="2" l="1" r="BK93"/>
  <c r="J93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<sst xmlns="http://schemas.openxmlformats.org/spreadsheetml/2006/main">
  <si>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</si>
  <si>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</si>
  <si>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</si>
  <si>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</si>
  <si>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</si>
  <si>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{be1e2039-6f7a-4d8e-82aa-e30013a473f8}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</si>
  <si>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</si>
  <si>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</si>
  <si>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</si>
  <si>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</si>
  <si>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</si>
  <si>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</si>
  <si>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</si>
  <si>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</si>
  <si>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240307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</si>
  <si>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</si>
  <si>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</si>
  <si>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FVE systém v objektech Města Tachova</t>
  </si>
  <si>
    <t>KSO:</t>
  </si>
  <si>
    <t/>
  </si>
  <si>
    <t>CC-CZ:</t>
  </si>
  <si>
    <t>Místo:</t>
  </si>
  <si>
    <t>Tachov</t>
  </si>
  <si>
    <t>Datum:</t>
  </si>
  <si>
    <t>5. 3. 2025</t>
  </si>
  <si>
    <t>Zadavatel:</t>
  </si>
  <si>
    <t>IČ:</t>
  </si>
  <si>
    <t>00260231</t>
  </si>
  <si>
    <t>Město Tachov</t>
  </si>
  <si>
    <t>DIČ:</t>
  </si>
  <si>
    <t>Účastník: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</si>
  <si>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</si>
  <si>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</si>
  <si>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</si>
  <si>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</si>
  <si>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</si>
  <si>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</si>
  <si>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</si>
  <si>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</si>
  <si>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</si>
  <si>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</si>
  <si>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</si>
  <si>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</si>
  <si>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</si>
  <si>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</si>
  <si>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</si>
  <si>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</si>
  <si>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</si>
  <si>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</si>
  <si>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</si>
  <si>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</si>
  <si>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</si>
  <si>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</si>
  <si>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</si>
  <si>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</si>
  <si>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</si>
  <si>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</si>
  <si>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</si>
  <si>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</si>
  <si>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</si>
  <si>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</si>
  <si>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</si>
  <si>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</si>
  <si>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</si>
  <si>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</si>
  <si>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</si>
  <si>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</si>
  <si>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</si>
  <si>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</si>
  <si>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</si>
  <si>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</si>
  <si>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</si>
  <si>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</si>
  <si>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</si>
  <si>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</si>
  <si>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</si>
  <si>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</si>
  <si>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</si>
  <si>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</si>
  <si>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</si>
  <si>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240307.06</t>
  </si>
  <si>
    <t>MŠ Stadtrodská</t>
  </si>
  <si>
    <t>STA</t>
  </si>
  <si>
    <t>1</t>
  </si>
  <si>
    <t>{d05bfdc6-34be-49e2-bc41-3dd077751268}</t>
  </si>
  <si>
    <t>2</t>
  </si>
  <si>
    <t>KRYCÍ LIST SOUPISU PRACÍ</t>
  </si>
  <si>
    <t>Objekt:</t>
  </si>
  <si>
    <t>240307.06 - MŠ Stadtrodská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</si>
  <si>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</si>
  <si>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</si>
  <si>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</si>
  <si>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</si>
  <si>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</si>
  <si>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</si>
  <si>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</si>
  <si>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</si>
  <si>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</si>
  <si>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727 - Zdravotechnika - protipožární ochrana</t>
  </si>
  <si>
    <t xml:space="preserve">    741 - Elektroinstalace - FVE</t>
  </si>
  <si>
    <t xml:space="preserve">    742 - Elektroinstalace - slaboproud</t>
  </si>
  <si>
    <t xml:space="preserve">    751 - Vzduchotechnika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</si>
  <si>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</si>
  <si>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</si>
  <si>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</si>
  <si>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</si>
  <si>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</si>
  <si>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</si>
  <si>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</si>
  <si>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</si>
  <si>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</si>
  <si>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</si>
  <si>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</si>
  <si>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</si>
  <si>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</si>
  <si>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</si>
  <si>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</si>
  <si>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</si>
  <si>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</si>
  <si>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</si>
  <si>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</si>
  <si>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</si>
  <si>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</si>
  <si>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</si>
  <si>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</si>
  <si>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</si>
  <si>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</si>
  <si>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Příčka z pórobetonových hladkých tvárnic na tenkovrstvou maltu tl 100 mm</t>
  </si>
  <si>
    <t>m2</t>
  </si>
  <si>
    <t>CS ÚRS 2025 02</t>
  </si>
  <si>
    <t>4</t>
  </si>
  <si>
    <t>-996343325</t>
  </si>
  <si>
    <t>PP</t>
  </si>
  <si>
    <t>Příčky z pórobetonových tvárnic hladkých na tenké maltové lože objemová hmotnost do 500 kg/m3, tloušťka příčky 100 mm</t>
  </si>
  <si>
    <t>Online PSC</t>
  </si>
  <si>
    <t>https://podminky.urs.cz/item/CS_URS_2025_02/342272225</t>
  </si>
  <si>
    <t>VV</t>
  </si>
  <si>
    <t>okénko nad vstupem do skladu, vč. přesunu hmot</t>
  </si>
  <si>
    <t>0,8*0,4</t>
  </si>
  <si>
    <t>6</t>
  </si>
  <si>
    <t>Úpravy povrchů, podlahy a osazování výplní</t>
  </si>
  <si>
    <t>612311111</t>
  </si>
  <si>
    <t>Vápenná omítka hrubá jednovrstvá zatřená vnitřních stěn nanášená ručně</t>
  </si>
  <si>
    <t>1536049022</t>
  </si>
  <si>
    <t>Omítka vápenná vnitřních ploch nanášená ručně jednovrstvá hrubá, tloušťky do 10 mm zatřená svislých konstrukcí stěn</t>
  </si>
  <si>
    <t>https://podminky.urs.cz/item/CS_URS_2025_02/612311111</t>
  </si>
  <si>
    <t>619995001</t>
  </si>
  <si>
    <t>Začištění omítek kolem oken, dveří, podlah nebo obkladů</t>
  </si>
  <si>
    <t>m</t>
  </si>
  <si>
    <t>1541601631</t>
  </si>
  <si>
    <t>Začištění omítek (s dodáním hmot) kolem oken, dveří, podlah, obkladů apod.</t>
  </si>
  <si>
    <t>https://podminky.urs.cz/item/CS_URS_2025_02/619995001</t>
  </si>
  <si>
    <t>začištění fasády a vnitřních ploch po provedení prostupu - odhad množství</t>
  </si>
  <si>
    <t>10,0</t>
  </si>
  <si>
    <t>622142001</t>
  </si>
  <si>
    <t>Sklovláknité pletivo vnějších stěn vtlačené do tmelu</t>
  </si>
  <si>
    <t>-1138763127</t>
  </si>
  <si>
    <t>Pletivo vnějších ploch v ploše nebo pruzích, na plném podkladu sklovláknité vtlačené do tmelu stěn</t>
  </si>
  <si>
    <t>https://podminky.urs.cz/item/CS_URS_2025_02/622142001</t>
  </si>
  <si>
    <t>5</t>
  </si>
  <si>
    <t>622151001</t>
  </si>
  <si>
    <t>Penetrační akrylátový nátěr vnějších pastovitých tenkovrstvých omítek stěn</t>
  </si>
  <si>
    <t>47398556</t>
  </si>
  <si>
    <t>Penetrační nátěr vnějších pastovitých tenkovrstvých omítek akrylátový stěn</t>
  </si>
  <si>
    <t>https://podminky.urs.cz/item/CS_URS_2025_02/622151001</t>
  </si>
  <si>
    <t>622511012</t>
  </si>
  <si>
    <t>Tenkovrstvá akrylátová zatíraná omítka zrnitost 1,5 mm vnějších stěn</t>
  </si>
  <si>
    <t>-1272234996</t>
  </si>
  <si>
    <t>Omítka tenkovrstvá akrylátová vnějších ploch probarvená bez penetrace zatíraná (škrábaná), zrnitost 1,5 mm stěn</t>
  </si>
  <si>
    <t>https://podminky.urs.cz/item/CS_URS_2025_02/622511012</t>
  </si>
  <si>
    <t>9</t>
  </si>
  <si>
    <t>Ostatní konstrukce a práce, bourání</t>
  </si>
  <si>
    <t>7</t>
  </si>
  <si>
    <t>941211111</t>
  </si>
  <si>
    <t>Montáž lešení řadového rámového lehkého zatížení do 200 kg/m2 š od 0,6 do 0,9 m v do 10 m</t>
  </si>
  <si>
    <t>-2078209017</t>
  </si>
  <si>
    <t>Lešení řadové rámové lehké pracovní s podlahami s provozním zatížením tř. 3 do 200 kg/m2 šířky tř. SW06 od 0,6 do 0,9 m výšky do 10 m montáž</t>
  </si>
  <si>
    <t>https://podminky.urs.cz/item/CS_URS_2025_02/941211111</t>
  </si>
  <si>
    <t>pomocné lešení pro montáž FVE na střechu a provedení zesílení střešního pláště</t>
  </si>
  <si>
    <t>3,0*3,8+3,0*7,8</t>
  </si>
  <si>
    <t>8</t>
  </si>
  <si>
    <t>941211211</t>
  </si>
  <si>
    <t>Příplatek k lešení řadovému rámovému lehkému do 200 kg/m2 š od 0,6 do 0,9 m v do 10 m za každý den použití</t>
  </si>
  <si>
    <t>-484803862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</si>
  <si>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</si>
  <si>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https://podminky.urs.cz/item/CS_URS_2025_02/941211211</t>
  </si>
  <si>
    <t>34,8*4 'Přepočtené koeficientem množství</t>
  </si>
  <si>
    <t>941211811</t>
  </si>
  <si>
    <t>Demontáž lešení řadového rámového lehkého zatížení do 200 kg/m2 š od 0,6 do 0,9 m v do 10 m</t>
  </si>
  <si>
    <t>-1544087257</t>
  </si>
  <si>
    <t>Lešení řadové rámové lehké pracovní s podlahami s provozním zatížením tř. 3 do 200 kg/m2 šířky tř. SW06 od 0,6 do 0,9 m výšky do 10 m demontáž</t>
  </si>
  <si>
    <t>https://podminky.urs.cz/item/CS_URS_2025_02/941211811</t>
  </si>
  <si>
    <t>10</t>
  </si>
  <si>
    <t>949101111</t>
  </si>
  <si>
    <t>Lešení pomocné pro objekty pozemních staveb s lešeňovou podlahou v do 1,9 m zatížení do 150 kg/m2</t>
  </si>
  <si>
    <t>1175894869</t>
  </si>
  <si>
    <t>Lešení pomocné pracovní pro objekty pozemních staveb pro zatížení do 150 kg/m2, o výšce lešeňové podlahy do 1,9 m</t>
  </si>
  <si>
    <t>https://podminky.urs.cz/item/CS_URS_2025_02/949101111</t>
  </si>
  <si>
    <t>11</t>
  </si>
  <si>
    <t>962081141</t>
  </si>
  <si>
    <t>Bourání příček ze skleněných tvárnic tl přes 100 do 150 mm</t>
  </si>
  <si>
    <t>760854823</t>
  </si>
  <si>
    <t>Bourání příček nebo přizdívek ze skleněných tvárnic, tl. přes 100 do 150 mm</t>
  </si>
  <si>
    <t>https://podminky.urs.cz/item/CS_URS_2025_02/962081141</t>
  </si>
  <si>
    <t>okénko nad vstupem do skladu - vč. likvidace odpadu</t>
  </si>
  <si>
    <t>971033331</t>
  </si>
  <si>
    <t>Vybourání otvorů ve zdivu cihelném pl do 0,09 m2 na MVC nebo MV tl do 150 mm</t>
  </si>
  <si>
    <t>kus</t>
  </si>
  <si>
    <t>-443948453</t>
  </si>
  <si>
    <t>Vybourání otvorů ve zdivu základovém nebo nadzákladovém z cihel, tvárnic, příčkovek z cihel pálených na maltu vápennou nebo vápenocementovou plochy do 0,09 m2, tl. do 150 mm</t>
  </si>
  <si>
    <t>https://podminky.urs.cz/item/CS_URS_2025_02/971033331</t>
  </si>
  <si>
    <t>vč. likvidace odpadu</t>
  </si>
  <si>
    <t>PSV</t>
  </si>
  <si>
    <t>Práce a dodávky PSV</t>
  </si>
  <si>
    <t>727</t>
  </si>
  <si>
    <t>Zdravotechnika - protipožární ochrana</t>
  </si>
  <si>
    <t>13</t>
  </si>
  <si>
    <t>7272121-R</t>
  </si>
  <si>
    <t>Protipožární trubní ucpávky kabelového svazku prostup stěnou požární odolnost EI 90 D 50 mm</t>
  </si>
  <si>
    <t>16</t>
  </si>
  <si>
    <t>-349427863</t>
  </si>
  <si>
    <t>14</t>
  </si>
  <si>
    <t>998727101</t>
  </si>
  <si>
    <t>Přesun hmot tonážní pro protipožární ochranu v objektech v do 6 m</t>
  </si>
  <si>
    <t>t</t>
  </si>
  <si>
    <t>-285760837</t>
  </si>
  <si>
    <t>Přesun hmot pro protipožární ochranu stanovený z hmotnosti přesunovaného materiálu vodorovná dopravní vzdálenost do 50 m základní v objektech výšky do 6 m</t>
  </si>
  <si>
    <t>https://podminky.urs.cz/item/CS_URS_2025_02/998727101</t>
  </si>
  <si>
    <t>741</t>
  </si>
  <si>
    <t>Elektroinstalace - FVE</t>
  </si>
  <si>
    <t>15</t>
  </si>
  <si>
    <t>74172-R01</t>
  </si>
  <si>
    <t>FV panel o min. výkonu 500Wp mono black, max. rozměr 2100 x 1140 x 35</t>
  </si>
  <si>
    <t>ks</t>
  </si>
  <si>
    <t>946612665</t>
  </si>
  <si>
    <t>74172-R02</t>
  </si>
  <si>
    <t xml:space="preserve">Hybridní střídač  – 20.0 , třifázový střídač , WIFI interfacem + EZ METER</t>
  </si>
  <si>
    <t>-638425670</t>
  </si>
  <si>
    <t>Hybridní střídač – 20.0 , třifázový střídač , WIFI interfacem + EZ METER</t>
  </si>
  <si>
    <t>17</t>
  </si>
  <si>
    <t>74172-R03</t>
  </si>
  <si>
    <t xml:space="preserve">Baterie  - řídící BMS</t>
  </si>
  <si>
    <t>-1999142919</t>
  </si>
  <si>
    <t>Baterie - řídící BMS</t>
  </si>
  <si>
    <t>18</t>
  </si>
  <si>
    <t>74172-R04</t>
  </si>
  <si>
    <t xml:space="preserve">Baterie o výkonu 21,30 kWh s minimální využitelnou kapacitou 17,04  kWh</t>
  </si>
  <si>
    <t>350033968</t>
  </si>
  <si>
    <t>Baterie o výkonu 21,30 kWh s minimální využitelnou kapacitou 17,04 kWh</t>
  </si>
  <si>
    <t>19</t>
  </si>
  <si>
    <t>74172-R05</t>
  </si>
  <si>
    <t>Optimizéry výkonu ( pro zvýhodnění výkonu)</t>
  </si>
  <si>
    <t>-48005932</t>
  </si>
  <si>
    <t>20</t>
  </si>
  <si>
    <t>74172-R06</t>
  </si>
  <si>
    <t>Řídíci jednotka pro optimalizaci výkonu</t>
  </si>
  <si>
    <t>-736887313</t>
  </si>
  <si>
    <t>74172-R07</t>
  </si>
  <si>
    <t>Nosná konstrukce,ukotvení, hliníkový profil, úchyty U, Z</t>
  </si>
  <si>
    <t>-1452598918</t>
  </si>
  <si>
    <t>22</t>
  </si>
  <si>
    <t>74172-R08</t>
  </si>
  <si>
    <t>Připojení panelů do měničů , kabeláže a příslušenství DC</t>
  </si>
  <si>
    <t>421418984</t>
  </si>
  <si>
    <t>23</t>
  </si>
  <si>
    <t>74172-R09</t>
  </si>
  <si>
    <t>Rac rozvaděče , včetně vybavení</t>
  </si>
  <si>
    <t>1370505941</t>
  </si>
  <si>
    <t>24</t>
  </si>
  <si>
    <t>74172-R10</t>
  </si>
  <si>
    <t>Rdc rozvaděče , včetně vybavení</t>
  </si>
  <si>
    <t>512804707</t>
  </si>
  <si>
    <t>25</t>
  </si>
  <si>
    <t>74172-R11</t>
  </si>
  <si>
    <t xml:space="preserve">Instalace nosné konstrukce, včetně  panelů a pospojení ke stávajícímu hromosvodu</t>
  </si>
  <si>
    <t>-1778896499</t>
  </si>
  <si>
    <t>Instalace nosné konstrukce, včetně panelů a pospojení ke stávajícímu hromosvodu</t>
  </si>
  <si>
    <t>26</t>
  </si>
  <si>
    <t>74172-R12</t>
  </si>
  <si>
    <t>Doprava a přesun hmot materiálových nákladů</t>
  </si>
  <si>
    <t>363274054</t>
  </si>
  <si>
    <t>27</t>
  </si>
  <si>
    <t>74172-R13</t>
  </si>
  <si>
    <t>Revize el. zařízení, Hromosvod</t>
  </si>
  <si>
    <t>-44750390</t>
  </si>
  <si>
    <t>28</t>
  </si>
  <si>
    <t>74172-R14</t>
  </si>
  <si>
    <t>Projekt DSPS, Žádost o UTP</t>
  </si>
  <si>
    <t>992931756</t>
  </si>
  <si>
    <t>29</t>
  </si>
  <si>
    <t>74172-R15</t>
  </si>
  <si>
    <t>Zařízení stavenistě + Likvidace odpadu</t>
  </si>
  <si>
    <t>2105790281</t>
  </si>
  <si>
    <t>30</t>
  </si>
  <si>
    <t>74172-R16</t>
  </si>
  <si>
    <t xml:space="preserve">Fotodokumentace v elektronické  podobě ( flash disk)</t>
  </si>
  <si>
    <t>62707124</t>
  </si>
  <si>
    <t>Fotodokumentace v elektronické podobě ( flash disk)</t>
  </si>
  <si>
    <t>31</t>
  </si>
  <si>
    <t>74172-R17</t>
  </si>
  <si>
    <t>Režijní nákladová položka , zaměření , řešení realizace – cestovné</t>
  </si>
  <si>
    <t>-1583474876</t>
  </si>
  <si>
    <t>32</t>
  </si>
  <si>
    <t>74172-R18</t>
  </si>
  <si>
    <t>Řídící modul pro komunální energetiku</t>
  </si>
  <si>
    <t>-584655250</t>
  </si>
  <si>
    <t>33</t>
  </si>
  <si>
    <t>74172-R19</t>
  </si>
  <si>
    <t>Kompletní zapojení FVE systému + instalace STOP TLAČÍTKA</t>
  </si>
  <si>
    <t>-955249301</t>
  </si>
  <si>
    <t>34</t>
  </si>
  <si>
    <t>74172-R20</t>
  </si>
  <si>
    <t>Provedení hromosvodu a napojení na hromosvodovou soustavu podle platných norem - viz. D.1.4.1 Elektroinstalace</t>
  </si>
  <si>
    <t>1634749416</t>
  </si>
  <si>
    <t>35</t>
  </si>
  <si>
    <t>74172-R21</t>
  </si>
  <si>
    <t>Protipožární ochrana konektorů panelů a optimizérů výkonu</t>
  </si>
  <si>
    <t>-548305618</t>
  </si>
  <si>
    <t>742</t>
  </si>
  <si>
    <t>Elektroinstalace - slaboproud</t>
  </si>
  <si>
    <t>36</t>
  </si>
  <si>
    <t>7422600-R</t>
  </si>
  <si>
    <t>Dodání, montáž a zprovoznění zařízení autonomní detekce a signalizace, vč. revize a dokladu o montáži</t>
  </si>
  <si>
    <t>144925235</t>
  </si>
  <si>
    <t>751</t>
  </si>
  <si>
    <t>Vzduchotechnika</t>
  </si>
  <si>
    <t>37</t>
  </si>
  <si>
    <t>751111272</t>
  </si>
  <si>
    <t>Montáž ventilátoru axiálního středotlakého potrubního základního D přes 200 do 300 mm</t>
  </si>
  <si>
    <t>-665385080</t>
  </si>
  <si>
    <t>Montáž ventilátoru axiálního středotlakého potrubního základního, průměru přes 200 do 300 mm</t>
  </si>
  <si>
    <t>https://podminky.urs.cz/item/CS_URS_2025_02/751111272</t>
  </si>
  <si>
    <t>ventilátor vč. teplotního čidla pro případné větrání prostoru skladu</t>
  </si>
  <si>
    <t>38</t>
  </si>
  <si>
    <t>M</t>
  </si>
  <si>
    <t>85000661-R</t>
  </si>
  <si>
    <t>ventilátor tichý průměr do 200 mm</t>
  </si>
  <si>
    <t>1784250778</t>
  </si>
  <si>
    <t>39</t>
  </si>
  <si>
    <t>404699-R</t>
  </si>
  <si>
    <t>čidlo teplotní</t>
  </si>
  <si>
    <t>114590132</t>
  </si>
  <si>
    <t>767</t>
  </si>
  <si>
    <t>Konstrukce zámečnické</t>
  </si>
  <si>
    <t>40</t>
  </si>
  <si>
    <t>767995112</t>
  </si>
  <si>
    <t>Montáž atypických zámečnických konstrukcí hmotnosti přes 5 do 10 kg</t>
  </si>
  <si>
    <t>kg</t>
  </si>
  <si>
    <t>-1549580707</t>
  </si>
  <si>
    <t>Montáž ostatních atypických zámečnických konstrukcí hmotnosti přes 5 do 10 kg</t>
  </si>
  <si>
    <t>https://podminky.urs.cz/item/CS_URS_2025_02/767995112</t>
  </si>
  <si>
    <t>41</t>
  </si>
  <si>
    <t>44932114</t>
  </si>
  <si>
    <t>přístroj hasicí ruční práškový nástěnný hasební schopnost 27A, 183B, C</t>
  </si>
  <si>
    <t>-995697718</t>
  </si>
  <si>
    <t>42</t>
  </si>
  <si>
    <t>998767101</t>
  </si>
  <si>
    <t>Přesun hmot tonážní pro zámečnické konstrukce v objektech v do 6 m</t>
  </si>
  <si>
    <t>878725525</t>
  </si>
  <si>
    <t>Přesun hmot pro zámečnické konstrukce stanovený z hmotnosti přesunovaného materiálu vodorovná dopravní vzdálenost do 50 m základní v objektech výšky do 6 m</t>
  </si>
  <si>
    <t>https://podminky.urs.cz/item/CS_URS_2025_02/998767101</t>
  </si>
  <si>
    <t>784</t>
  </si>
  <si>
    <t>Dokončovací práce - malby a tapety</t>
  </si>
  <si>
    <t>43</t>
  </si>
  <si>
    <t>784111001</t>
  </si>
  <si>
    <t>Oprášení (ometení ) podkladu v místnostech v do 3,80 m</t>
  </si>
  <si>
    <t>-783136493</t>
  </si>
  <si>
    <t>Oprášení (ometení) podkladu v místnostech výšky do 3,80 m</t>
  </si>
  <si>
    <t>https://podminky.urs.cz/item/CS_URS_2025_02/784111001</t>
  </si>
  <si>
    <t>sklad</t>
  </si>
  <si>
    <t>2,8*(1,875*2,2)-2,0*0,9*2</t>
  </si>
  <si>
    <t>1,875*2,2</t>
  </si>
  <si>
    <t>Součet</t>
  </si>
  <si>
    <t>44</t>
  </si>
  <si>
    <t>784181101</t>
  </si>
  <si>
    <t>Základní akrylátová jednonásobná bezbarvá penetrace podkladu v místnostech v do 3,80 m</t>
  </si>
  <si>
    <t>1933621168</t>
  </si>
  <si>
    <t>Penetrace podkladu jednonásobná základní akrylátová bezbarvá v místnostech výšky do 3,80 m</t>
  </si>
  <si>
    <t>https://podminky.urs.cz/item/CS_URS_2025_02/784181101</t>
  </si>
  <si>
    <t>45</t>
  </si>
  <si>
    <t>784211111</t>
  </si>
  <si>
    <t>Dvojnásobné bílé malby ze směsí za mokra velmi dobře oděruvzdorných v místnostech v do 3,80 m</t>
  </si>
  <si>
    <t>-186212281</t>
  </si>
  <si>
    <t>Malby z malířských směsí oděruvzdorných za mokra dvojnásobné, bílé za mokra oděruvzdorné velmi dobře v místnostech výšky do 3,80 m</t>
  </si>
  <si>
    <t>https://podminky.urs.cz/item/CS_URS_2025_02/784211111</t>
  </si>
  <si>
    <t>VRN</t>
  </si>
  <si>
    <t>Vedlejší rozpočtové náklady</t>
  </si>
  <si>
    <t>VRN1</t>
  </si>
  <si>
    <t>Průzkumné, zeměměřičské a projektové práce</t>
  </si>
  <si>
    <t>46</t>
  </si>
  <si>
    <t>013244000</t>
  </si>
  <si>
    <t>Realizační projektová dokumentace</t>
  </si>
  <si>
    <t>soubor</t>
  </si>
  <si>
    <t>CS ÚRS 2025 01</t>
  </si>
  <si>
    <t>1024</t>
  </si>
  <si>
    <t>1425847801</t>
  </si>
  <si>
    <t>https://podminky.urs.cz/item/CS_URS_2025_01/013244000</t>
  </si>
  <si>
    <t>v případě návrhu jiného technického řešení, vč. projednání s dotčenými orgány</t>
  </si>
  <si>
    <t>VRN9</t>
  </si>
  <si>
    <t>Ostatní náklady</t>
  </si>
  <si>
    <t>47</t>
  </si>
  <si>
    <t>091002000</t>
  </si>
  <si>
    <t>Ostatní náklady související s objektem</t>
  </si>
  <si>
    <t>2042015621</t>
  </si>
  <si>
    <t>https://podminky.urs.cz/item/CS_URS_2025_01/091002000</t>
  </si>
  <si>
    <t>dodání a umístění - výstražné a bezpečnostní značky a tabulky dle PBŘ:</t>
  </si>
  <si>
    <t>- Hlavní vypínač elektrické energie a hlavní uzávěr plynu</t>
  </si>
  <si>
    <t>- Odpojovač FVE (STOP FVE), rozvaděče FVE (případné "živé" části vedení)</t>
  </si>
  <si>
    <t>- Prostory s technologií (PV systému)</t>
  </si>
  <si>
    <t>- Nehasit vodou ani vodními PHP (rozvaděč el. energie)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</si>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</sst>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342272225" TargetMode="External" /><Relationship Id="rId2" Type="http://schemas.openxmlformats.org/officeDocument/2006/relationships/hyperlink" Target="https://podminky.urs.cz/item/CS_URS_2025_02/612311111" TargetMode="External" /><Relationship Id="rId3" Type="http://schemas.openxmlformats.org/officeDocument/2006/relationships/hyperlink" Target="https://podminky.urs.cz/item/CS_URS_2025_02/619995001" TargetMode="External" /><Relationship Id="rId4" Type="http://schemas.openxmlformats.org/officeDocument/2006/relationships/hyperlink" Target="https://podminky.urs.cz/item/CS_URS_2025_02/622142001" TargetMode="External" /><Relationship Id="rId5" Type="http://schemas.openxmlformats.org/officeDocument/2006/relationships/hyperlink" Target="https://podminky.urs.cz/item/CS_URS_2025_02/622151001" TargetMode="External" /><Relationship Id="rId6" Type="http://schemas.openxmlformats.org/officeDocument/2006/relationships/hyperlink" Target="https://podminky.urs.cz/item/CS_URS_2025_02/622511012" TargetMode="External" /><Relationship Id="rId7" Type="http://schemas.openxmlformats.org/officeDocument/2006/relationships/hyperlink" Target="https://podminky.urs.cz/item/CS_URS_2025_02/941211111" TargetMode="External" /><Relationship Id="rId8" Type="http://schemas.openxmlformats.org/officeDocument/2006/relationships/hyperlink" Target="https://podminky.urs.cz/item/CS_URS_2025_02/941211211" TargetMode="External" /><Relationship Id="rId9" Type="http://schemas.openxmlformats.org/officeDocument/2006/relationships/hyperlink" Target="https://podminky.urs.cz/item/CS_URS_2025_02/941211811" TargetMode="External" /><Relationship Id="rId10" Type="http://schemas.openxmlformats.org/officeDocument/2006/relationships/hyperlink" Target="https://podminky.urs.cz/item/CS_URS_2025_02/949101111" TargetMode="External" /><Relationship Id="rId11" Type="http://schemas.openxmlformats.org/officeDocument/2006/relationships/hyperlink" Target="https://podminky.urs.cz/item/CS_URS_2025_02/962081141" TargetMode="External" /><Relationship Id="rId12" Type="http://schemas.openxmlformats.org/officeDocument/2006/relationships/hyperlink" Target="https://podminky.urs.cz/item/CS_URS_2025_02/971033331" TargetMode="External" /><Relationship Id="rId13" Type="http://schemas.openxmlformats.org/officeDocument/2006/relationships/hyperlink" Target="https://podminky.urs.cz/item/CS_URS_2025_02/998727101" TargetMode="External" /><Relationship Id="rId14" Type="http://schemas.openxmlformats.org/officeDocument/2006/relationships/hyperlink" Target="https://podminky.urs.cz/item/CS_URS_2025_02/751111272" TargetMode="External" /><Relationship Id="rId15" Type="http://schemas.openxmlformats.org/officeDocument/2006/relationships/hyperlink" Target="https://podminky.urs.cz/item/CS_URS_2025_02/767995112" TargetMode="External" /><Relationship Id="rId16" Type="http://schemas.openxmlformats.org/officeDocument/2006/relationships/hyperlink" Target="https://podminky.urs.cz/item/CS_URS_2025_02/998767101" TargetMode="External" /><Relationship Id="rId17" Type="http://schemas.openxmlformats.org/officeDocument/2006/relationships/hyperlink" Target="https://podminky.urs.cz/item/CS_URS_2025_02/784111001" TargetMode="External" /><Relationship Id="rId18" Type="http://schemas.openxmlformats.org/officeDocument/2006/relationships/hyperlink" Target="https://podminky.urs.cz/item/CS_URS_2025_02/784181101" TargetMode="External" /><Relationship Id="rId19" Type="http://schemas.openxmlformats.org/officeDocument/2006/relationships/hyperlink" Target="https://podminky.urs.cz/item/CS_URS_2025_02/784211111" TargetMode="External" /><Relationship Id="rId20" Type="http://schemas.openxmlformats.org/officeDocument/2006/relationships/hyperlink" Target="https://podminky.urs.cz/item/CS_URS_2025_01/013244000" TargetMode="External" /><Relationship Id="rId21" Type="http://schemas.openxmlformats.org/officeDocument/2006/relationships/hyperlink" Target="https://podminky.urs.cz/item/CS_URS_2025_01/091002000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240307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FVE systém v objektech Města Tachova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Tachov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Tachov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S P I R A L spol. s r. 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ing. Pavel Kodýtek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'240307.06 - MŠ Stadtrodská'!J30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'240307.06 - MŠ Stadtrodská'!P93</f>
        <v>0</v>
      </c>
      <c r="AV55" s="122">
        <f>'240307.06 - MŠ Stadtrodská'!J33</f>
        <v>0</v>
      </c>
      <c r="AW55" s="122">
        <f>'240307.06 - MŠ Stadtrodská'!J34</f>
        <v>0</v>
      </c>
      <c r="AX55" s="122">
        <f>'240307.06 - MŠ Stadtrodská'!J35</f>
        <v>0</v>
      </c>
      <c r="AY55" s="122">
        <f>'240307.06 - MŠ Stadtrodská'!J36</f>
        <v>0</v>
      </c>
      <c r="AZ55" s="122">
        <f>'240307.06 - MŠ Stadtrodská'!F33</f>
        <v>0</v>
      </c>
      <c r="BA55" s="122">
        <f>'240307.06 - MŠ Stadtrodská'!F34</f>
        <v>0</v>
      </c>
      <c r="BB55" s="122">
        <f>'240307.06 - MŠ Stadtrodská'!F35</f>
        <v>0</v>
      </c>
      <c r="BC55" s="122">
        <f>'240307.06 - MŠ Stadtrodská'!F36</f>
        <v>0</v>
      </c>
      <c r="BD55" s="124">
        <f>'240307.06 - MŠ Stadtrodská'!F37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jhaNrob15vFpz7xfLG4dDzm/ws4xr7TJ3Y0rXFZ5ldfIwUKztJU7p6K5efxGkKfbLiPm9gf/8CAk1XE4QdI9+A==" hashValue="aU3soLZE46bNsciEFz+3vosC9EcJ29llw4NnHgU43XKA6XgeEFilZzpKhXuFwDSXCE+joexvsfMn2wgF2kE53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307.06 - MŠ Stadtrodská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85</v>
      </c>
    </row>
    <row r="4" s="1" customFormat="1" ht="24.96" customHeight="1">
      <c r="B4" s="22"/>
      <c r="D4" s="128" t="s">
        <v>86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FVE systém v objektech Města Tachova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87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88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5. 3. 2025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30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32</v>
      </c>
      <c r="E20" s="40"/>
      <c r="F20" s="40"/>
      <c r="G20" s="40"/>
      <c r="H20" s="40"/>
      <c r="I20" s="130" t="s">
        <v>26</v>
      </c>
      <c r="J20" s="134" t="s">
        <v>33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34</v>
      </c>
      <c r="F21" s="40"/>
      <c r="G21" s="40"/>
      <c r="H21" s="40"/>
      <c r="I21" s="130" t="s">
        <v>29</v>
      </c>
      <c r="J21" s="134" t="s">
        <v>35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37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38</v>
      </c>
      <c r="F24" s="40"/>
      <c r="G24" s="40"/>
      <c r="H24" s="40"/>
      <c r="I24" s="130" t="s">
        <v>29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39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41</v>
      </c>
      <c r="E30" s="40"/>
      <c r="F30" s="40"/>
      <c r="G30" s="40"/>
      <c r="H30" s="40"/>
      <c r="I30" s="40"/>
      <c r="J30" s="142">
        <f>ROUND(J93,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43</v>
      </c>
      <c r="G32" s="40"/>
      <c r="H32" s="40"/>
      <c r="I32" s="143" t="s">
        <v>42</v>
      </c>
      <c r="J32" s="143" t="s">
        <v>44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45</v>
      </c>
      <c r="E33" s="130" t="s">
        <v>46</v>
      </c>
      <c r="F33" s="145">
        <f>ROUND((SUM(BE93:BE251)),  2)</f>
        <v>0</v>
      </c>
      <c r="G33" s="40"/>
      <c r="H33" s="40"/>
      <c r="I33" s="146">
        <v>0.20999999999999999</v>
      </c>
      <c r="J33" s="145">
        <f>ROUND(((SUM(BE93:BE251))*I33),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47</v>
      </c>
      <c r="F34" s="145">
        <f>ROUND((SUM(BF93:BF251)),  2)</f>
        <v>0</v>
      </c>
      <c r="G34" s="40"/>
      <c r="H34" s="40"/>
      <c r="I34" s="146">
        <v>0.12</v>
      </c>
      <c r="J34" s="145">
        <f>ROUND(((SUM(BF93:BF251))*I34),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5">
        <f>ROUND((SUM(BG93:BG251)),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49</v>
      </c>
      <c r="F36" s="145">
        <f>ROUND((SUM(BH93:BH251)),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50</v>
      </c>
      <c r="F37" s="145">
        <f>ROUND((SUM(BI93:BI251)),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FVE systém v objektech Města Tachova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240307.06 - MŠ Stadtrodská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Tachov</v>
      </c>
      <c r="G52" s="42"/>
      <c r="H52" s="42"/>
      <c r="I52" s="34" t="s">
        <v>23</v>
      </c>
      <c r="J52" s="74" t="str">
        <f>IF(J12="","",J12)</f>
        <v>5. 3. 2025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Tachov</v>
      </c>
      <c r="G54" s="42"/>
      <c r="H54" s="42"/>
      <c r="I54" s="34" t="s">
        <v>32</v>
      </c>
      <c r="J54" s="38" t="str">
        <f>E21</f>
        <v>S P I R A L spol. s r. 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Pavel Kodýtek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73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J94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J95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J101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96</v>
      </c>
      <c r="E63" s="172"/>
      <c r="F63" s="172"/>
      <c r="G63" s="172"/>
      <c r="H63" s="172"/>
      <c r="I63" s="172"/>
      <c r="J63" s="173">
        <f>J119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97</v>
      </c>
      <c r="E64" s="166"/>
      <c r="F64" s="166"/>
      <c r="G64" s="166"/>
      <c r="H64" s="166"/>
      <c r="I64" s="166"/>
      <c r="J64" s="167">
        <f>J145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9"/>
      <c r="C65" s="170"/>
      <c r="D65" s="171" t="s">
        <v>98</v>
      </c>
      <c r="E65" s="172"/>
      <c r="F65" s="172"/>
      <c r="G65" s="172"/>
      <c r="H65" s="172"/>
      <c r="I65" s="172"/>
      <c r="J65" s="173">
        <f>J146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J152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100</v>
      </c>
      <c r="E67" s="172"/>
      <c r="F67" s="172"/>
      <c r="G67" s="172"/>
      <c r="H67" s="172"/>
      <c r="I67" s="172"/>
      <c r="J67" s="173">
        <f>J195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101</v>
      </c>
      <c r="E68" s="172"/>
      <c r="F68" s="172"/>
      <c r="G68" s="172"/>
      <c r="H68" s="172"/>
      <c r="I68" s="172"/>
      <c r="J68" s="173">
        <f>J198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102</v>
      </c>
      <c r="E69" s="172"/>
      <c r="F69" s="172"/>
      <c r="G69" s="172"/>
      <c r="H69" s="172"/>
      <c r="I69" s="172"/>
      <c r="J69" s="173">
        <f>J208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103</v>
      </c>
      <c r="E70" s="172"/>
      <c r="F70" s="172"/>
      <c r="G70" s="172"/>
      <c r="H70" s="172"/>
      <c r="I70" s="172"/>
      <c r="J70" s="173">
        <f>J217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3"/>
      <c r="C71" s="164"/>
      <c r="D71" s="165" t="s">
        <v>104</v>
      </c>
      <c r="E71" s="166"/>
      <c r="F71" s="166"/>
      <c r="G71" s="166"/>
      <c r="H71" s="166"/>
      <c r="I71" s="166"/>
      <c r="J71" s="167">
        <f>J235</f>
        <v>0</v>
      </c>
      <c r="K71" s="164"/>
      <c r="L71" s="168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9"/>
      <c r="C72" s="170"/>
      <c r="D72" s="171" t="s">
        <v>105</v>
      </c>
      <c r="E72" s="172"/>
      <c r="F72" s="172"/>
      <c r="G72" s="172"/>
      <c r="H72" s="172"/>
      <c r="I72" s="172"/>
      <c r="J72" s="173">
        <f>J236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106</v>
      </c>
      <c r="E73" s="172"/>
      <c r="F73" s="172"/>
      <c r="G73" s="172"/>
      <c r="H73" s="172"/>
      <c r="I73" s="172"/>
      <c r="J73" s="173">
        <f>J242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107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58" t="str">
        <f>E7</f>
        <v>FVE systém v objektech Města Tachova</v>
      </c>
      <c r="F83" s="34"/>
      <c r="G83" s="34"/>
      <c r="H83" s="34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87</v>
      </c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240307.06 - MŠ Stadtrodská</v>
      </c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Tachov</v>
      </c>
      <c r="G87" s="42"/>
      <c r="H87" s="42"/>
      <c r="I87" s="34" t="s">
        <v>23</v>
      </c>
      <c r="J87" s="74" t="str">
        <f>IF(J12="","",J12)</f>
        <v>5. 3. 2025</v>
      </c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25</v>
      </c>
      <c r="D89" s="42"/>
      <c r="E89" s="42"/>
      <c r="F89" s="29" t="str">
        <f>E15</f>
        <v>Město Tachov</v>
      </c>
      <c r="G89" s="42"/>
      <c r="H89" s="42"/>
      <c r="I89" s="34" t="s">
        <v>32</v>
      </c>
      <c r="J89" s="38" t="str">
        <f>E21</f>
        <v>S P I R A L spol. s r. o.</v>
      </c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IF(E18="","",E18)</f>
        <v>Vyplň údaj</v>
      </c>
      <c r="G90" s="42"/>
      <c r="H90" s="42"/>
      <c r="I90" s="34" t="s">
        <v>37</v>
      </c>
      <c r="J90" s="38" t="str">
        <f>E24</f>
        <v>ing. Pavel Kodýtek</v>
      </c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5"/>
      <c r="B92" s="176"/>
      <c r="C92" s="177" t="s">
        <v>108</v>
      </c>
      <c r="D92" s="178" t="s">
        <v>60</v>
      </c>
      <c r="E92" s="178" t="s">
        <v>56</v>
      </c>
      <c r="F92" s="178" t="s">
        <v>57</v>
      </c>
      <c r="G92" s="178" t="s">
        <v>109</v>
      </c>
      <c r="H92" s="178" t="s">
        <v>110</v>
      </c>
      <c r="I92" s="178" t="s">
        <v>111</v>
      </c>
      <c r="J92" s="178" t="s">
        <v>91</v>
      </c>
      <c r="K92" s="179" t="s">
        <v>112</v>
      </c>
      <c r="L92" s="180"/>
      <c r="M92" s="94" t="s">
        <v>19</v>
      </c>
      <c r="N92" s="95" t="s">
        <v>45</v>
      </c>
      <c r="O92" s="95" t="s">
        <v>113</v>
      </c>
      <c r="P92" s="95" t="s">
        <v>114</v>
      </c>
      <c r="Q92" s="95" t="s">
        <v>115</v>
      </c>
      <c r="R92" s="95" t="s">
        <v>116</v>
      </c>
      <c r="S92" s="95" t="s">
        <v>117</v>
      </c>
      <c r="T92" s="96" t="s">
        <v>118</v>
      </c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</row>
    <row r="93" s="2" customFormat="1" ht="22.8" customHeight="1">
      <c r="A93" s="40"/>
      <c r="B93" s="41"/>
      <c r="C93" s="101" t="s">
        <v>119</v>
      </c>
      <c r="D93" s="42"/>
      <c r="E93" s="42"/>
      <c r="F93" s="42"/>
      <c r="G93" s="42"/>
      <c r="H93" s="42"/>
      <c r="I93" s="42"/>
      <c r="J93" s="181">
        <f>BK93</f>
        <v>0</v>
      </c>
      <c r="K93" s="42"/>
      <c r="L93" s="46"/>
      <c r="M93" s="97"/>
      <c r="N93" s="182"/>
      <c r="O93" s="98"/>
      <c r="P93" s="183">
        <f>P94+P145+P235</f>
        <v>0</v>
      </c>
      <c r="Q93" s="98"/>
      <c r="R93" s="183">
        <f>R94+R145+R235</f>
        <v>0.062854649999999984</v>
      </c>
      <c r="S93" s="98"/>
      <c r="T93" s="184">
        <f>T94+T145+T235</f>
        <v>0.14800000000000002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74</v>
      </c>
      <c r="AU93" s="19" t="s">
        <v>92</v>
      </c>
      <c r="BK93" s="185">
        <f>BK94+BK145+BK235</f>
        <v>0</v>
      </c>
    </row>
    <row r="94" s="12" customFormat="1" ht="25.92" customHeight="1">
      <c r="A94" s="12"/>
      <c r="B94" s="186"/>
      <c r="C94" s="187"/>
      <c r="D94" s="188" t="s">
        <v>74</v>
      </c>
      <c r="E94" s="189" t="s">
        <v>120</v>
      </c>
      <c r="F94" s="189" t="s">
        <v>121</v>
      </c>
      <c r="G94" s="187"/>
      <c r="H94" s="187"/>
      <c r="I94" s="190"/>
      <c r="J94" s="191">
        <f>BK94</f>
        <v>0</v>
      </c>
      <c r="K94" s="187"/>
      <c r="L94" s="192"/>
      <c r="M94" s="193"/>
      <c r="N94" s="194"/>
      <c r="O94" s="194"/>
      <c r="P94" s="195">
        <f>P95+P101+P119</f>
        <v>0</v>
      </c>
      <c r="Q94" s="194"/>
      <c r="R94" s="195">
        <f>R95+R101+R119</f>
        <v>0.041806399999999994</v>
      </c>
      <c r="S94" s="194"/>
      <c r="T94" s="196">
        <f>T95+T101+T119</f>
        <v>0.14800000000000002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83</v>
      </c>
      <c r="AT94" s="198" t="s">
        <v>74</v>
      </c>
      <c r="AU94" s="198" t="s">
        <v>75</v>
      </c>
      <c r="AY94" s="197" t="s">
        <v>122</v>
      </c>
      <c r="BK94" s="199">
        <f>BK95+BK101+BK119</f>
        <v>0</v>
      </c>
    </row>
    <row r="95" s="12" customFormat="1" ht="22.8" customHeight="1">
      <c r="A95" s="12"/>
      <c r="B95" s="186"/>
      <c r="C95" s="187"/>
      <c r="D95" s="188" t="s">
        <v>74</v>
      </c>
      <c r="E95" s="200" t="s">
        <v>123</v>
      </c>
      <c r="F95" s="200" t="s">
        <v>124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SUM(P96:P100)</f>
        <v>0</v>
      </c>
      <c r="Q95" s="194"/>
      <c r="R95" s="195">
        <f>SUM(R96:R100)</f>
        <v>0.019750399999999998</v>
      </c>
      <c r="S95" s="194"/>
      <c r="T95" s="196">
        <f>SUM(T96:T100)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83</v>
      </c>
      <c r="AT95" s="198" t="s">
        <v>74</v>
      </c>
      <c r="AU95" s="198" t="s">
        <v>83</v>
      </c>
      <c r="AY95" s="197" t="s">
        <v>122</v>
      </c>
      <c r="BK95" s="199">
        <f>SUM(BK96:BK100)</f>
        <v>0</v>
      </c>
    </row>
    <row r="96" s="2" customFormat="1" ht="16.5" customHeight="1">
      <c r="A96" s="40"/>
      <c r="B96" s="41"/>
      <c r="C96" s="202" t="s">
        <v>83</v>
      </c>
      <c r="D96" s="202" t="s">
        <v>125</v>
      </c>
      <c r="E96" s="203" t="s">
        <v>126</v>
      </c>
      <c r="F96" s="204" t="s">
        <v>127</v>
      </c>
      <c r="G96" s="205" t="s">
        <v>128</v>
      </c>
      <c r="H96" s="206">
        <v>0.32000000000000001</v>
      </c>
      <c r="I96" s="207"/>
      <c r="J96" s="208">
        <f>ROUND(I96*H96,2)</f>
        <v>0</v>
      </c>
      <c r="K96" s="204" t="s">
        <v>129</v>
      </c>
      <c r="L96" s="46"/>
      <c r="M96" s="209" t="s">
        <v>19</v>
      </c>
      <c r="N96" s="210" t="s">
        <v>46</v>
      </c>
      <c r="O96" s="86"/>
      <c r="P96" s="211">
        <f>O96*H96</f>
        <v>0</v>
      </c>
      <c r="Q96" s="211">
        <v>0.061719999999999997</v>
      </c>
      <c r="R96" s="211">
        <f>Q96*H96</f>
        <v>0.019750399999999998</v>
      </c>
      <c r="S96" s="211">
        <v>0</v>
      </c>
      <c r="T96" s="21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3" t="s">
        <v>130</v>
      </c>
      <c r="AT96" s="213" t="s">
        <v>125</v>
      </c>
      <c r="AU96" s="213" t="s">
        <v>85</v>
      </c>
      <c r="AY96" s="19" t="s">
        <v>122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9" t="s">
        <v>83</v>
      </c>
      <c r="BK96" s="214">
        <f>ROUND(I96*H96,2)</f>
        <v>0</v>
      </c>
      <c r="BL96" s="19" t="s">
        <v>130</v>
      </c>
      <c r="BM96" s="213" t="s">
        <v>131</v>
      </c>
    </row>
    <row r="97" s="2" customFormat="1">
      <c r="A97" s="40"/>
      <c r="B97" s="41"/>
      <c r="C97" s="42"/>
      <c r="D97" s="215" t="s">
        <v>132</v>
      </c>
      <c r="E97" s="42"/>
      <c r="F97" s="216" t="s">
        <v>133</v>
      </c>
      <c r="G97" s="42"/>
      <c r="H97" s="42"/>
      <c r="I97" s="217"/>
      <c r="J97" s="42"/>
      <c r="K97" s="42"/>
      <c r="L97" s="46"/>
      <c r="M97" s="218"/>
      <c r="N97" s="21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85</v>
      </c>
    </row>
    <row r="98" s="2" customFormat="1">
      <c r="A98" s="40"/>
      <c r="B98" s="41"/>
      <c r="C98" s="42"/>
      <c r="D98" s="220" t="s">
        <v>134</v>
      </c>
      <c r="E98" s="42"/>
      <c r="F98" s="221" t="s">
        <v>135</v>
      </c>
      <c r="G98" s="42"/>
      <c r="H98" s="42"/>
      <c r="I98" s="217"/>
      <c r="J98" s="42"/>
      <c r="K98" s="42"/>
      <c r="L98" s="46"/>
      <c r="M98" s="218"/>
      <c r="N98" s="21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134</v>
      </c>
      <c r="AU98" s="19" t="s">
        <v>85</v>
      </c>
    </row>
    <row r="99" s="13" customFormat="1">
      <c r="A99" s="13"/>
      <c r="B99" s="222"/>
      <c r="C99" s="223"/>
      <c r="D99" s="215" t="s">
        <v>136</v>
      </c>
      <c r="E99" s="224" t="s">
        <v>19</v>
      </c>
      <c r="F99" s="225" t="s">
        <v>137</v>
      </c>
      <c r="G99" s="223"/>
      <c r="H99" s="224" t="s">
        <v>19</v>
      </c>
      <c r="I99" s="226"/>
      <c r="J99" s="223"/>
      <c r="K99" s="223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136</v>
      </c>
      <c r="AU99" s="231" t="s">
        <v>85</v>
      </c>
      <c r="AV99" s="13" t="s">
        <v>83</v>
      </c>
      <c r="AW99" s="13" t="s">
        <v>36</v>
      </c>
      <c r="AX99" s="13" t="s">
        <v>75</v>
      </c>
      <c r="AY99" s="231" t="s">
        <v>122</v>
      </c>
    </row>
    <row r="100" s="14" customFormat="1">
      <c r="A100" s="14"/>
      <c r="B100" s="232"/>
      <c r="C100" s="233"/>
      <c r="D100" s="215" t="s">
        <v>136</v>
      </c>
      <c r="E100" s="234" t="s">
        <v>19</v>
      </c>
      <c r="F100" s="235" t="s">
        <v>138</v>
      </c>
      <c r="G100" s="233"/>
      <c r="H100" s="236">
        <v>0.32000000000000001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136</v>
      </c>
      <c r="AU100" s="242" t="s">
        <v>85</v>
      </c>
      <c r="AV100" s="14" t="s">
        <v>85</v>
      </c>
      <c r="AW100" s="14" t="s">
        <v>36</v>
      </c>
      <c r="AX100" s="14" t="s">
        <v>83</v>
      </c>
      <c r="AY100" s="242" t="s">
        <v>122</v>
      </c>
    </row>
    <row r="101" s="12" customFormat="1" ht="22.8" customHeight="1">
      <c r="A101" s="12"/>
      <c r="B101" s="186"/>
      <c r="C101" s="187"/>
      <c r="D101" s="188" t="s">
        <v>74</v>
      </c>
      <c r="E101" s="200" t="s">
        <v>139</v>
      </c>
      <c r="F101" s="200" t="s">
        <v>140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SUM(P102:P118)</f>
        <v>0</v>
      </c>
      <c r="Q101" s="194"/>
      <c r="R101" s="195">
        <f>SUM(R102:R118)</f>
        <v>0.022055999999999999</v>
      </c>
      <c r="S101" s="194"/>
      <c r="T101" s="196">
        <f>SUM(T102:T118)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83</v>
      </c>
      <c r="AT101" s="198" t="s">
        <v>74</v>
      </c>
      <c r="AU101" s="198" t="s">
        <v>83</v>
      </c>
      <c r="AY101" s="197" t="s">
        <v>122</v>
      </c>
      <c r="BK101" s="199">
        <f>SUM(BK102:BK118)</f>
        <v>0</v>
      </c>
    </row>
    <row r="102" s="2" customFormat="1" ht="16.5" customHeight="1">
      <c r="A102" s="40"/>
      <c r="B102" s="41"/>
      <c r="C102" s="202" t="s">
        <v>85</v>
      </c>
      <c r="D102" s="202" t="s">
        <v>125</v>
      </c>
      <c r="E102" s="203" t="s">
        <v>141</v>
      </c>
      <c r="F102" s="204" t="s">
        <v>142</v>
      </c>
      <c r="G102" s="205" t="s">
        <v>128</v>
      </c>
      <c r="H102" s="206">
        <v>0.32000000000000001</v>
      </c>
      <c r="I102" s="207"/>
      <c r="J102" s="208">
        <f>ROUND(I102*H102,2)</f>
        <v>0</v>
      </c>
      <c r="K102" s="204" t="s">
        <v>129</v>
      </c>
      <c r="L102" s="46"/>
      <c r="M102" s="209" t="s">
        <v>19</v>
      </c>
      <c r="N102" s="210" t="s">
        <v>46</v>
      </c>
      <c r="O102" s="86"/>
      <c r="P102" s="211">
        <f>O102*H102</f>
        <v>0</v>
      </c>
      <c r="Q102" s="211">
        <v>0.0147</v>
      </c>
      <c r="R102" s="211">
        <f>Q102*H102</f>
        <v>0.0047039999999999998</v>
      </c>
      <c r="S102" s="211">
        <v>0</v>
      </c>
      <c r="T102" s="21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3" t="s">
        <v>130</v>
      </c>
      <c r="AT102" s="213" t="s">
        <v>125</v>
      </c>
      <c r="AU102" s="213" t="s">
        <v>85</v>
      </c>
      <c r="AY102" s="19" t="s">
        <v>122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9" t="s">
        <v>83</v>
      </c>
      <c r="BK102" s="214">
        <f>ROUND(I102*H102,2)</f>
        <v>0</v>
      </c>
      <c r="BL102" s="19" t="s">
        <v>130</v>
      </c>
      <c r="BM102" s="213" t="s">
        <v>143</v>
      </c>
    </row>
    <row r="103" s="2" customFormat="1">
      <c r="A103" s="40"/>
      <c r="B103" s="41"/>
      <c r="C103" s="42"/>
      <c r="D103" s="215" t="s">
        <v>132</v>
      </c>
      <c r="E103" s="42"/>
      <c r="F103" s="216" t="s">
        <v>144</v>
      </c>
      <c r="G103" s="42"/>
      <c r="H103" s="42"/>
      <c r="I103" s="217"/>
      <c r="J103" s="42"/>
      <c r="K103" s="42"/>
      <c r="L103" s="46"/>
      <c r="M103" s="218"/>
      <c r="N103" s="219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132</v>
      </c>
      <c r="AU103" s="19" t="s">
        <v>85</v>
      </c>
    </row>
    <row r="104" s="2" customFormat="1">
      <c r="A104" s="40"/>
      <c r="B104" s="41"/>
      <c r="C104" s="42"/>
      <c r="D104" s="220" t="s">
        <v>134</v>
      </c>
      <c r="E104" s="42"/>
      <c r="F104" s="221" t="s">
        <v>145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134</v>
      </c>
      <c r="AU104" s="19" t="s">
        <v>85</v>
      </c>
    </row>
    <row r="105" s="2" customFormat="1" ht="16.5" customHeight="1">
      <c r="A105" s="40"/>
      <c r="B105" s="41"/>
      <c r="C105" s="202" t="s">
        <v>123</v>
      </c>
      <c r="D105" s="202" t="s">
        <v>125</v>
      </c>
      <c r="E105" s="203" t="s">
        <v>146</v>
      </c>
      <c r="F105" s="204" t="s">
        <v>147</v>
      </c>
      <c r="G105" s="205" t="s">
        <v>148</v>
      </c>
      <c r="H105" s="206">
        <v>10</v>
      </c>
      <c r="I105" s="207"/>
      <c r="J105" s="208">
        <f>ROUND(I105*H105,2)</f>
        <v>0</v>
      </c>
      <c r="K105" s="204" t="s">
        <v>129</v>
      </c>
      <c r="L105" s="46"/>
      <c r="M105" s="209" t="s">
        <v>19</v>
      </c>
      <c r="N105" s="210" t="s">
        <v>46</v>
      </c>
      <c r="O105" s="86"/>
      <c r="P105" s="211">
        <f>O105*H105</f>
        <v>0</v>
      </c>
      <c r="Q105" s="211">
        <v>0.0015</v>
      </c>
      <c r="R105" s="211">
        <f>Q105*H105</f>
        <v>0.014999999999999999</v>
      </c>
      <c r="S105" s="211">
        <v>0</v>
      </c>
      <c r="T105" s="21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3" t="s">
        <v>130</v>
      </c>
      <c r="AT105" s="213" t="s">
        <v>125</v>
      </c>
      <c r="AU105" s="213" t="s">
        <v>85</v>
      </c>
      <c r="AY105" s="19" t="s">
        <v>122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9" t="s">
        <v>83</v>
      </c>
      <c r="BK105" s="214">
        <f>ROUND(I105*H105,2)</f>
        <v>0</v>
      </c>
      <c r="BL105" s="19" t="s">
        <v>130</v>
      </c>
      <c r="BM105" s="213" t="s">
        <v>149</v>
      </c>
    </row>
    <row r="106" s="2" customFormat="1">
      <c r="A106" s="40"/>
      <c r="B106" s="41"/>
      <c r="C106" s="42"/>
      <c r="D106" s="215" t="s">
        <v>132</v>
      </c>
      <c r="E106" s="42"/>
      <c r="F106" s="216" t="s">
        <v>150</v>
      </c>
      <c r="G106" s="42"/>
      <c r="H106" s="42"/>
      <c r="I106" s="217"/>
      <c r="J106" s="42"/>
      <c r="K106" s="42"/>
      <c r="L106" s="46"/>
      <c r="M106" s="218"/>
      <c r="N106" s="21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132</v>
      </c>
      <c r="AU106" s="19" t="s">
        <v>85</v>
      </c>
    </row>
    <row r="107" s="2" customFormat="1">
      <c r="A107" s="40"/>
      <c r="B107" s="41"/>
      <c r="C107" s="42"/>
      <c r="D107" s="220" t="s">
        <v>134</v>
      </c>
      <c r="E107" s="42"/>
      <c r="F107" s="221" t="s">
        <v>151</v>
      </c>
      <c r="G107" s="42"/>
      <c r="H107" s="42"/>
      <c r="I107" s="217"/>
      <c r="J107" s="42"/>
      <c r="K107" s="42"/>
      <c r="L107" s="46"/>
      <c r="M107" s="218"/>
      <c r="N107" s="219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134</v>
      </c>
      <c r="AU107" s="19" t="s">
        <v>85</v>
      </c>
    </row>
    <row r="108" s="13" customFormat="1">
      <c r="A108" s="13"/>
      <c r="B108" s="222"/>
      <c r="C108" s="223"/>
      <c r="D108" s="215" t="s">
        <v>136</v>
      </c>
      <c r="E108" s="224" t="s">
        <v>19</v>
      </c>
      <c r="F108" s="225" t="s">
        <v>152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136</v>
      </c>
      <c r="AU108" s="231" t="s">
        <v>85</v>
      </c>
      <c r="AV108" s="13" t="s">
        <v>83</v>
      </c>
      <c r="AW108" s="13" t="s">
        <v>36</v>
      </c>
      <c r="AX108" s="13" t="s">
        <v>75</v>
      </c>
      <c r="AY108" s="231" t="s">
        <v>122</v>
      </c>
    </row>
    <row r="109" s="14" customFormat="1">
      <c r="A109" s="14"/>
      <c r="B109" s="232"/>
      <c r="C109" s="233"/>
      <c r="D109" s="215" t="s">
        <v>136</v>
      </c>
      <c r="E109" s="234" t="s">
        <v>19</v>
      </c>
      <c r="F109" s="235" t="s">
        <v>153</v>
      </c>
      <c r="G109" s="233"/>
      <c r="H109" s="236">
        <v>10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136</v>
      </c>
      <c r="AU109" s="242" t="s">
        <v>85</v>
      </c>
      <c r="AV109" s="14" t="s">
        <v>85</v>
      </c>
      <c r="AW109" s="14" t="s">
        <v>36</v>
      </c>
      <c r="AX109" s="14" t="s">
        <v>83</v>
      </c>
      <c r="AY109" s="242" t="s">
        <v>122</v>
      </c>
    </row>
    <row r="110" s="2" customFormat="1" ht="16.5" customHeight="1">
      <c r="A110" s="40"/>
      <c r="B110" s="41"/>
      <c r="C110" s="202" t="s">
        <v>130</v>
      </c>
      <c r="D110" s="202" t="s">
        <v>125</v>
      </c>
      <c r="E110" s="203" t="s">
        <v>154</v>
      </c>
      <c r="F110" s="204" t="s">
        <v>155</v>
      </c>
      <c r="G110" s="205" t="s">
        <v>128</v>
      </c>
      <c r="H110" s="206">
        <v>0.32000000000000001</v>
      </c>
      <c r="I110" s="207"/>
      <c r="J110" s="208">
        <f>ROUND(I110*H110,2)</f>
        <v>0</v>
      </c>
      <c r="K110" s="204" t="s">
        <v>129</v>
      </c>
      <c r="L110" s="46"/>
      <c r="M110" s="209" t="s">
        <v>19</v>
      </c>
      <c r="N110" s="210" t="s">
        <v>46</v>
      </c>
      <c r="O110" s="86"/>
      <c r="P110" s="211">
        <f>O110*H110</f>
        <v>0</v>
      </c>
      <c r="Q110" s="211">
        <v>0.0043800000000000002</v>
      </c>
      <c r="R110" s="211">
        <f>Q110*H110</f>
        <v>0.0014016</v>
      </c>
      <c r="S110" s="211">
        <v>0</v>
      </c>
      <c r="T110" s="21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3" t="s">
        <v>130</v>
      </c>
      <c r="AT110" s="213" t="s">
        <v>125</v>
      </c>
      <c r="AU110" s="213" t="s">
        <v>85</v>
      </c>
      <c r="AY110" s="19" t="s">
        <v>122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9" t="s">
        <v>83</v>
      </c>
      <c r="BK110" s="214">
        <f>ROUND(I110*H110,2)</f>
        <v>0</v>
      </c>
      <c r="BL110" s="19" t="s">
        <v>130</v>
      </c>
      <c r="BM110" s="213" t="s">
        <v>156</v>
      </c>
    </row>
    <row r="111" s="2" customFormat="1">
      <c r="A111" s="40"/>
      <c r="B111" s="41"/>
      <c r="C111" s="42"/>
      <c r="D111" s="215" t="s">
        <v>132</v>
      </c>
      <c r="E111" s="42"/>
      <c r="F111" s="216" t="s">
        <v>157</v>
      </c>
      <c r="G111" s="42"/>
      <c r="H111" s="42"/>
      <c r="I111" s="217"/>
      <c r="J111" s="42"/>
      <c r="K111" s="42"/>
      <c r="L111" s="46"/>
      <c r="M111" s="218"/>
      <c r="N111" s="21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132</v>
      </c>
      <c r="AU111" s="19" t="s">
        <v>85</v>
      </c>
    </row>
    <row r="112" s="2" customFormat="1">
      <c r="A112" s="40"/>
      <c r="B112" s="41"/>
      <c r="C112" s="42"/>
      <c r="D112" s="220" t="s">
        <v>134</v>
      </c>
      <c r="E112" s="42"/>
      <c r="F112" s="221" t="s">
        <v>158</v>
      </c>
      <c r="G112" s="42"/>
      <c r="H112" s="42"/>
      <c r="I112" s="217"/>
      <c r="J112" s="42"/>
      <c r="K112" s="42"/>
      <c r="L112" s="46"/>
      <c r="M112" s="218"/>
      <c r="N112" s="21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134</v>
      </c>
      <c r="AU112" s="19" t="s">
        <v>85</v>
      </c>
    </row>
    <row r="113" s="2" customFormat="1" ht="16.5" customHeight="1">
      <c r="A113" s="40"/>
      <c r="B113" s="41"/>
      <c r="C113" s="202" t="s">
        <v>159</v>
      </c>
      <c r="D113" s="202" t="s">
        <v>125</v>
      </c>
      <c r="E113" s="203" t="s">
        <v>160</v>
      </c>
      <c r="F113" s="204" t="s">
        <v>161</v>
      </c>
      <c r="G113" s="205" t="s">
        <v>128</v>
      </c>
      <c r="H113" s="206">
        <v>0.32000000000000001</v>
      </c>
      <c r="I113" s="207"/>
      <c r="J113" s="208">
        <f>ROUND(I113*H113,2)</f>
        <v>0</v>
      </c>
      <c r="K113" s="204" t="s">
        <v>129</v>
      </c>
      <c r="L113" s="46"/>
      <c r="M113" s="209" t="s">
        <v>19</v>
      </c>
      <c r="N113" s="210" t="s">
        <v>46</v>
      </c>
      <c r="O113" s="86"/>
      <c r="P113" s="211">
        <f>O113*H113</f>
        <v>0</v>
      </c>
      <c r="Q113" s="211">
        <v>0.00022000000000000001</v>
      </c>
      <c r="R113" s="211">
        <f>Q113*H113</f>
        <v>7.0400000000000004E-05</v>
      </c>
      <c r="S113" s="211">
        <v>0</v>
      </c>
      <c r="T113" s="21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3" t="s">
        <v>130</v>
      </c>
      <c r="AT113" s="213" t="s">
        <v>125</v>
      </c>
      <c r="AU113" s="213" t="s">
        <v>85</v>
      </c>
      <c r="AY113" s="19" t="s">
        <v>122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9" t="s">
        <v>83</v>
      </c>
      <c r="BK113" s="214">
        <f>ROUND(I113*H113,2)</f>
        <v>0</v>
      </c>
      <c r="BL113" s="19" t="s">
        <v>130</v>
      </c>
      <c r="BM113" s="213" t="s">
        <v>162</v>
      </c>
    </row>
    <row r="114" s="2" customFormat="1">
      <c r="A114" s="40"/>
      <c r="B114" s="41"/>
      <c r="C114" s="42"/>
      <c r="D114" s="215" t="s">
        <v>132</v>
      </c>
      <c r="E114" s="42"/>
      <c r="F114" s="216" t="s">
        <v>163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132</v>
      </c>
      <c r="AU114" s="19" t="s">
        <v>85</v>
      </c>
    </row>
    <row r="115" s="2" customFormat="1">
      <c r="A115" s="40"/>
      <c r="B115" s="41"/>
      <c r="C115" s="42"/>
      <c r="D115" s="220" t="s">
        <v>134</v>
      </c>
      <c r="E115" s="42"/>
      <c r="F115" s="221" t="s">
        <v>164</v>
      </c>
      <c r="G115" s="42"/>
      <c r="H115" s="42"/>
      <c r="I115" s="217"/>
      <c r="J115" s="42"/>
      <c r="K115" s="42"/>
      <c r="L115" s="46"/>
      <c r="M115" s="218"/>
      <c r="N115" s="21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85</v>
      </c>
    </row>
    <row r="116" s="2" customFormat="1" ht="16.5" customHeight="1">
      <c r="A116" s="40"/>
      <c r="B116" s="41"/>
      <c r="C116" s="202" t="s">
        <v>139</v>
      </c>
      <c r="D116" s="202" t="s">
        <v>125</v>
      </c>
      <c r="E116" s="203" t="s">
        <v>165</v>
      </c>
      <c r="F116" s="204" t="s">
        <v>166</v>
      </c>
      <c r="G116" s="205" t="s">
        <v>128</v>
      </c>
      <c r="H116" s="206">
        <v>0.32000000000000001</v>
      </c>
      <c r="I116" s="207"/>
      <c r="J116" s="208">
        <f>ROUND(I116*H116,2)</f>
        <v>0</v>
      </c>
      <c r="K116" s="204" t="s">
        <v>129</v>
      </c>
      <c r="L116" s="46"/>
      <c r="M116" s="209" t="s">
        <v>19</v>
      </c>
      <c r="N116" s="210" t="s">
        <v>46</v>
      </c>
      <c r="O116" s="86"/>
      <c r="P116" s="211">
        <f>O116*H116</f>
        <v>0</v>
      </c>
      <c r="Q116" s="211">
        <v>0.0027499999999999998</v>
      </c>
      <c r="R116" s="211">
        <f>Q116*H116</f>
        <v>0.00087999999999999992</v>
      </c>
      <c r="S116" s="211">
        <v>0</v>
      </c>
      <c r="T116" s="21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3" t="s">
        <v>130</v>
      </c>
      <c r="AT116" s="213" t="s">
        <v>125</v>
      </c>
      <c r="AU116" s="213" t="s">
        <v>85</v>
      </c>
      <c r="AY116" s="19" t="s">
        <v>122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9" t="s">
        <v>83</v>
      </c>
      <c r="BK116" s="214">
        <f>ROUND(I116*H116,2)</f>
        <v>0</v>
      </c>
      <c r="BL116" s="19" t="s">
        <v>130</v>
      </c>
      <c r="BM116" s="213" t="s">
        <v>167</v>
      </c>
    </row>
    <row r="117" s="2" customFormat="1">
      <c r="A117" s="40"/>
      <c r="B117" s="41"/>
      <c r="C117" s="42"/>
      <c r="D117" s="215" t="s">
        <v>132</v>
      </c>
      <c r="E117" s="42"/>
      <c r="F117" s="216" t="s">
        <v>168</v>
      </c>
      <c r="G117" s="42"/>
      <c r="H117" s="42"/>
      <c r="I117" s="217"/>
      <c r="J117" s="42"/>
      <c r="K117" s="42"/>
      <c r="L117" s="46"/>
      <c r="M117" s="218"/>
      <c r="N117" s="219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132</v>
      </c>
      <c r="AU117" s="19" t="s">
        <v>85</v>
      </c>
    </row>
    <row r="118" s="2" customFormat="1">
      <c r="A118" s="40"/>
      <c r="B118" s="41"/>
      <c r="C118" s="42"/>
      <c r="D118" s="220" t="s">
        <v>134</v>
      </c>
      <c r="E118" s="42"/>
      <c r="F118" s="221" t="s">
        <v>169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134</v>
      </c>
      <c r="AU118" s="19" t="s">
        <v>85</v>
      </c>
    </row>
    <row r="119" s="12" customFormat="1" ht="22.8" customHeight="1">
      <c r="A119" s="12"/>
      <c r="B119" s="186"/>
      <c r="C119" s="187"/>
      <c r="D119" s="188" t="s">
        <v>74</v>
      </c>
      <c r="E119" s="200" t="s">
        <v>170</v>
      </c>
      <c r="F119" s="200" t="s">
        <v>171</v>
      </c>
      <c r="G119" s="187"/>
      <c r="H119" s="187"/>
      <c r="I119" s="190"/>
      <c r="J119" s="201">
        <f>BK119</f>
        <v>0</v>
      </c>
      <c r="K119" s="187"/>
      <c r="L119" s="192"/>
      <c r="M119" s="193"/>
      <c r="N119" s="194"/>
      <c r="O119" s="194"/>
      <c r="P119" s="195">
        <f>SUM(P120:P144)</f>
        <v>0</v>
      </c>
      <c r="Q119" s="194"/>
      <c r="R119" s="195">
        <f>SUM(R120:R144)</f>
        <v>0</v>
      </c>
      <c r="S119" s="194"/>
      <c r="T119" s="196">
        <f>SUM(T120:T144)</f>
        <v>0.14800000000000002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7" t="s">
        <v>83</v>
      </c>
      <c r="AT119" s="198" t="s">
        <v>74</v>
      </c>
      <c r="AU119" s="198" t="s">
        <v>83</v>
      </c>
      <c r="AY119" s="197" t="s">
        <v>122</v>
      </c>
      <c r="BK119" s="199">
        <f>SUM(BK120:BK144)</f>
        <v>0</v>
      </c>
    </row>
    <row r="120" s="2" customFormat="1" ht="21.75" customHeight="1">
      <c r="A120" s="40"/>
      <c r="B120" s="41"/>
      <c r="C120" s="202" t="s">
        <v>172</v>
      </c>
      <c r="D120" s="202" t="s">
        <v>125</v>
      </c>
      <c r="E120" s="203" t="s">
        <v>173</v>
      </c>
      <c r="F120" s="204" t="s">
        <v>174</v>
      </c>
      <c r="G120" s="205" t="s">
        <v>128</v>
      </c>
      <c r="H120" s="206">
        <v>34.799999999999997</v>
      </c>
      <c r="I120" s="207"/>
      <c r="J120" s="208">
        <f>ROUND(I120*H120,2)</f>
        <v>0</v>
      </c>
      <c r="K120" s="204" t="s">
        <v>129</v>
      </c>
      <c r="L120" s="46"/>
      <c r="M120" s="209" t="s">
        <v>19</v>
      </c>
      <c r="N120" s="210" t="s">
        <v>46</v>
      </c>
      <c r="O120" s="86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3" t="s">
        <v>130</v>
      </c>
      <c r="AT120" s="213" t="s">
        <v>125</v>
      </c>
      <c r="AU120" s="213" t="s">
        <v>85</v>
      </c>
      <c r="AY120" s="19" t="s">
        <v>122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9" t="s">
        <v>83</v>
      </c>
      <c r="BK120" s="214">
        <f>ROUND(I120*H120,2)</f>
        <v>0</v>
      </c>
      <c r="BL120" s="19" t="s">
        <v>130</v>
      </c>
      <c r="BM120" s="213" t="s">
        <v>175</v>
      </c>
    </row>
    <row r="121" s="2" customFormat="1">
      <c r="A121" s="40"/>
      <c r="B121" s="41"/>
      <c r="C121" s="42"/>
      <c r="D121" s="215" t="s">
        <v>132</v>
      </c>
      <c r="E121" s="42"/>
      <c r="F121" s="216" t="s">
        <v>176</v>
      </c>
      <c r="G121" s="42"/>
      <c r="H121" s="42"/>
      <c r="I121" s="217"/>
      <c r="J121" s="42"/>
      <c r="K121" s="42"/>
      <c r="L121" s="46"/>
      <c r="M121" s="218"/>
      <c r="N121" s="21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132</v>
      </c>
      <c r="AU121" s="19" t="s">
        <v>85</v>
      </c>
    </row>
    <row r="122" s="2" customFormat="1">
      <c r="A122" s="40"/>
      <c r="B122" s="41"/>
      <c r="C122" s="42"/>
      <c r="D122" s="220" t="s">
        <v>134</v>
      </c>
      <c r="E122" s="42"/>
      <c r="F122" s="221" t="s">
        <v>177</v>
      </c>
      <c r="G122" s="42"/>
      <c r="H122" s="42"/>
      <c r="I122" s="217"/>
      <c r="J122" s="42"/>
      <c r="K122" s="42"/>
      <c r="L122" s="46"/>
      <c r="M122" s="218"/>
      <c r="N122" s="21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134</v>
      </c>
      <c r="AU122" s="19" t="s">
        <v>85</v>
      </c>
    </row>
    <row r="123" s="13" customFormat="1">
      <c r="A123" s="13"/>
      <c r="B123" s="222"/>
      <c r="C123" s="223"/>
      <c r="D123" s="215" t="s">
        <v>136</v>
      </c>
      <c r="E123" s="224" t="s">
        <v>19</v>
      </c>
      <c r="F123" s="225" t="s">
        <v>178</v>
      </c>
      <c r="G123" s="223"/>
      <c r="H123" s="224" t="s">
        <v>19</v>
      </c>
      <c r="I123" s="226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136</v>
      </c>
      <c r="AU123" s="231" t="s">
        <v>85</v>
      </c>
      <c r="AV123" s="13" t="s">
        <v>83</v>
      </c>
      <c r="AW123" s="13" t="s">
        <v>36</v>
      </c>
      <c r="AX123" s="13" t="s">
        <v>75</v>
      </c>
      <c r="AY123" s="231" t="s">
        <v>122</v>
      </c>
    </row>
    <row r="124" s="14" customFormat="1">
      <c r="A124" s="14"/>
      <c r="B124" s="232"/>
      <c r="C124" s="233"/>
      <c r="D124" s="215" t="s">
        <v>136</v>
      </c>
      <c r="E124" s="234" t="s">
        <v>19</v>
      </c>
      <c r="F124" s="235" t="s">
        <v>179</v>
      </c>
      <c r="G124" s="233"/>
      <c r="H124" s="236">
        <v>34.799999999999997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136</v>
      </c>
      <c r="AU124" s="242" t="s">
        <v>85</v>
      </c>
      <c r="AV124" s="14" t="s">
        <v>85</v>
      </c>
      <c r="AW124" s="14" t="s">
        <v>36</v>
      </c>
      <c r="AX124" s="14" t="s">
        <v>83</v>
      </c>
      <c r="AY124" s="242" t="s">
        <v>122</v>
      </c>
    </row>
    <row r="125" s="2" customFormat="1" ht="24.15" customHeight="1">
      <c r="A125" s="40"/>
      <c r="B125" s="41"/>
      <c r="C125" s="202" t="s">
        <v>180</v>
      </c>
      <c r="D125" s="202" t="s">
        <v>125</v>
      </c>
      <c r="E125" s="203" t="s">
        <v>181</v>
      </c>
      <c r="F125" s="204" t="s">
        <v>182</v>
      </c>
      <c r="G125" s="205" t="s">
        <v>128</v>
      </c>
      <c r="H125" s="206">
        <v>139.19999999999999</v>
      </c>
      <c r="I125" s="207"/>
      <c r="J125" s="208">
        <f>ROUND(I125*H125,2)</f>
        <v>0</v>
      </c>
      <c r="K125" s="204" t="s">
        <v>129</v>
      </c>
      <c r="L125" s="46"/>
      <c r="M125" s="209" t="s">
        <v>19</v>
      </c>
      <c r="N125" s="210" t="s">
        <v>46</v>
      </c>
      <c r="O125" s="86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3" t="s">
        <v>130</v>
      </c>
      <c r="AT125" s="213" t="s">
        <v>125</v>
      </c>
      <c r="AU125" s="213" t="s">
        <v>85</v>
      </c>
      <c r="AY125" s="19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9" t="s">
        <v>83</v>
      </c>
      <c r="BK125" s="214">
        <f>ROUND(I125*H125,2)</f>
        <v>0</v>
      </c>
      <c r="BL125" s="19" t="s">
        <v>130</v>
      </c>
      <c r="BM125" s="213" t="s">
        <v>183</v>
      </c>
    </row>
    <row r="126" s="2" customFormat="1">
      <c r="A126" s="40"/>
      <c r="B126" s="41"/>
      <c r="C126" s="42"/>
      <c r="D126" s="215" t="s">
        <v>132</v>
      </c>
      <c r="E126" s="42"/>
      <c r="F126" s="216" t="s">
        <v>184</v>
      </c>
      <c r="G126" s="42"/>
      <c r="H126" s="42"/>
      <c r="I126" s="217"/>
      <c r="J126" s="42"/>
      <c r="K126" s="42"/>
      <c r="L126" s="46"/>
      <c r="M126" s="218"/>
      <c r="N126" s="219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132</v>
      </c>
      <c r="AU126" s="19" t="s">
        <v>85</v>
      </c>
    </row>
    <row r="127" s="2" customFormat="1">
      <c r="A127" s="40"/>
      <c r="B127" s="41"/>
      <c r="C127" s="42"/>
      <c r="D127" s="220" t="s">
        <v>134</v>
      </c>
      <c r="E127" s="42"/>
      <c r="F127" s="221" t="s">
        <v>185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134</v>
      </c>
      <c r="AU127" s="19" t="s">
        <v>85</v>
      </c>
    </row>
    <row r="128" s="14" customFormat="1">
      <c r="A128" s="14"/>
      <c r="B128" s="232"/>
      <c r="C128" s="233"/>
      <c r="D128" s="215" t="s">
        <v>136</v>
      </c>
      <c r="E128" s="233"/>
      <c r="F128" s="235" t="s">
        <v>186</v>
      </c>
      <c r="G128" s="233"/>
      <c r="H128" s="236">
        <v>139.19999999999999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136</v>
      </c>
      <c r="AU128" s="242" t="s">
        <v>85</v>
      </c>
      <c r="AV128" s="14" t="s">
        <v>85</v>
      </c>
      <c r="AW128" s="14" t="s">
        <v>4</v>
      </c>
      <c r="AX128" s="14" t="s">
        <v>83</v>
      </c>
      <c r="AY128" s="242" t="s">
        <v>122</v>
      </c>
    </row>
    <row r="129" s="2" customFormat="1" ht="21.75" customHeight="1">
      <c r="A129" s="40"/>
      <c r="B129" s="41"/>
      <c r="C129" s="202" t="s">
        <v>170</v>
      </c>
      <c r="D129" s="202" t="s">
        <v>125</v>
      </c>
      <c r="E129" s="203" t="s">
        <v>187</v>
      </c>
      <c r="F129" s="204" t="s">
        <v>188</v>
      </c>
      <c r="G129" s="205" t="s">
        <v>128</v>
      </c>
      <c r="H129" s="206">
        <v>34.799999999999997</v>
      </c>
      <c r="I129" s="207"/>
      <c r="J129" s="208">
        <f>ROUND(I129*H129,2)</f>
        <v>0</v>
      </c>
      <c r="K129" s="204" t="s">
        <v>129</v>
      </c>
      <c r="L129" s="46"/>
      <c r="M129" s="209" t="s">
        <v>19</v>
      </c>
      <c r="N129" s="210" t="s">
        <v>46</v>
      </c>
      <c r="O129" s="86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3" t="s">
        <v>130</v>
      </c>
      <c r="AT129" s="213" t="s">
        <v>125</v>
      </c>
      <c r="AU129" s="213" t="s">
        <v>85</v>
      </c>
      <c r="AY129" s="19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9" t="s">
        <v>83</v>
      </c>
      <c r="BK129" s="214">
        <f>ROUND(I129*H129,2)</f>
        <v>0</v>
      </c>
      <c r="BL129" s="19" t="s">
        <v>130</v>
      </c>
      <c r="BM129" s="213" t="s">
        <v>189</v>
      </c>
    </row>
    <row r="130" s="2" customFormat="1">
      <c r="A130" s="40"/>
      <c r="B130" s="41"/>
      <c r="C130" s="42"/>
      <c r="D130" s="215" t="s">
        <v>132</v>
      </c>
      <c r="E130" s="42"/>
      <c r="F130" s="216" t="s">
        <v>190</v>
      </c>
      <c r="G130" s="42"/>
      <c r="H130" s="42"/>
      <c r="I130" s="217"/>
      <c r="J130" s="42"/>
      <c r="K130" s="42"/>
      <c r="L130" s="46"/>
      <c r="M130" s="218"/>
      <c r="N130" s="21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132</v>
      </c>
      <c r="AU130" s="19" t="s">
        <v>85</v>
      </c>
    </row>
    <row r="131" s="2" customFormat="1">
      <c r="A131" s="40"/>
      <c r="B131" s="41"/>
      <c r="C131" s="42"/>
      <c r="D131" s="220" t="s">
        <v>134</v>
      </c>
      <c r="E131" s="42"/>
      <c r="F131" s="221" t="s">
        <v>191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134</v>
      </c>
      <c r="AU131" s="19" t="s">
        <v>85</v>
      </c>
    </row>
    <row r="132" s="2" customFormat="1" ht="21.75" customHeight="1">
      <c r="A132" s="40"/>
      <c r="B132" s="41"/>
      <c r="C132" s="202" t="s">
        <v>192</v>
      </c>
      <c r="D132" s="202" t="s">
        <v>125</v>
      </c>
      <c r="E132" s="203" t="s">
        <v>193</v>
      </c>
      <c r="F132" s="204" t="s">
        <v>194</v>
      </c>
      <c r="G132" s="205" t="s">
        <v>128</v>
      </c>
      <c r="H132" s="206">
        <v>4.125</v>
      </c>
      <c r="I132" s="207"/>
      <c r="J132" s="208">
        <f>ROUND(I132*H132,2)</f>
        <v>0</v>
      </c>
      <c r="K132" s="204" t="s">
        <v>129</v>
      </c>
      <c r="L132" s="46"/>
      <c r="M132" s="209" t="s">
        <v>19</v>
      </c>
      <c r="N132" s="210" t="s">
        <v>46</v>
      </c>
      <c r="O132" s="86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3" t="s">
        <v>130</v>
      </c>
      <c r="AT132" s="213" t="s">
        <v>125</v>
      </c>
      <c r="AU132" s="213" t="s">
        <v>85</v>
      </c>
      <c r="AY132" s="19" t="s">
        <v>122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9" t="s">
        <v>83</v>
      </c>
      <c r="BK132" s="214">
        <f>ROUND(I132*H132,2)</f>
        <v>0</v>
      </c>
      <c r="BL132" s="19" t="s">
        <v>130</v>
      </c>
      <c r="BM132" s="213" t="s">
        <v>195</v>
      </c>
    </row>
    <row r="133" s="2" customFormat="1">
      <c r="A133" s="40"/>
      <c r="B133" s="41"/>
      <c r="C133" s="42"/>
      <c r="D133" s="215" t="s">
        <v>132</v>
      </c>
      <c r="E133" s="42"/>
      <c r="F133" s="216" t="s">
        <v>196</v>
      </c>
      <c r="G133" s="42"/>
      <c r="H133" s="42"/>
      <c r="I133" s="217"/>
      <c r="J133" s="42"/>
      <c r="K133" s="42"/>
      <c r="L133" s="46"/>
      <c r="M133" s="218"/>
      <c r="N133" s="21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132</v>
      </c>
      <c r="AU133" s="19" t="s">
        <v>85</v>
      </c>
    </row>
    <row r="134" s="2" customFormat="1">
      <c r="A134" s="40"/>
      <c r="B134" s="41"/>
      <c r="C134" s="42"/>
      <c r="D134" s="220" t="s">
        <v>134</v>
      </c>
      <c r="E134" s="42"/>
      <c r="F134" s="221" t="s">
        <v>197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134</v>
      </c>
      <c r="AU134" s="19" t="s">
        <v>85</v>
      </c>
    </row>
    <row r="135" s="2" customFormat="1" ht="16.5" customHeight="1">
      <c r="A135" s="40"/>
      <c r="B135" s="41"/>
      <c r="C135" s="202" t="s">
        <v>198</v>
      </c>
      <c r="D135" s="202" t="s">
        <v>125</v>
      </c>
      <c r="E135" s="203" t="s">
        <v>199</v>
      </c>
      <c r="F135" s="204" t="s">
        <v>200</v>
      </c>
      <c r="G135" s="205" t="s">
        <v>128</v>
      </c>
      <c r="H135" s="206">
        <v>0.32000000000000001</v>
      </c>
      <c r="I135" s="207"/>
      <c r="J135" s="208">
        <f>ROUND(I135*H135,2)</f>
        <v>0</v>
      </c>
      <c r="K135" s="204" t="s">
        <v>129</v>
      </c>
      <c r="L135" s="46"/>
      <c r="M135" s="209" t="s">
        <v>19</v>
      </c>
      <c r="N135" s="210" t="s">
        <v>46</v>
      </c>
      <c r="O135" s="86"/>
      <c r="P135" s="211">
        <f>O135*H135</f>
        <v>0</v>
      </c>
      <c r="Q135" s="211">
        <v>0</v>
      </c>
      <c r="R135" s="211">
        <f>Q135*H135</f>
        <v>0</v>
      </c>
      <c r="S135" s="211">
        <v>0.14999999999999999</v>
      </c>
      <c r="T135" s="212">
        <f>S135*H135</f>
        <v>0.048000000000000001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3" t="s">
        <v>130</v>
      </c>
      <c r="AT135" s="213" t="s">
        <v>125</v>
      </c>
      <c r="AU135" s="213" t="s">
        <v>85</v>
      </c>
      <c r="AY135" s="19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9" t="s">
        <v>83</v>
      </c>
      <c r="BK135" s="214">
        <f>ROUND(I135*H135,2)</f>
        <v>0</v>
      </c>
      <c r="BL135" s="19" t="s">
        <v>130</v>
      </c>
      <c r="BM135" s="213" t="s">
        <v>201</v>
      </c>
    </row>
    <row r="136" s="2" customFormat="1">
      <c r="A136" s="40"/>
      <c r="B136" s="41"/>
      <c r="C136" s="42"/>
      <c r="D136" s="215" t="s">
        <v>132</v>
      </c>
      <c r="E136" s="42"/>
      <c r="F136" s="216" t="s">
        <v>202</v>
      </c>
      <c r="G136" s="42"/>
      <c r="H136" s="42"/>
      <c r="I136" s="217"/>
      <c r="J136" s="42"/>
      <c r="K136" s="42"/>
      <c r="L136" s="46"/>
      <c r="M136" s="218"/>
      <c r="N136" s="219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132</v>
      </c>
      <c r="AU136" s="19" t="s">
        <v>85</v>
      </c>
    </row>
    <row r="137" s="2" customFormat="1">
      <c r="A137" s="40"/>
      <c r="B137" s="41"/>
      <c r="C137" s="42"/>
      <c r="D137" s="220" t="s">
        <v>134</v>
      </c>
      <c r="E137" s="42"/>
      <c r="F137" s="221" t="s">
        <v>203</v>
      </c>
      <c r="G137" s="42"/>
      <c r="H137" s="42"/>
      <c r="I137" s="217"/>
      <c r="J137" s="42"/>
      <c r="K137" s="42"/>
      <c r="L137" s="46"/>
      <c r="M137" s="218"/>
      <c r="N137" s="21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134</v>
      </c>
      <c r="AU137" s="19" t="s">
        <v>85</v>
      </c>
    </row>
    <row r="138" s="13" customFormat="1">
      <c r="A138" s="13"/>
      <c r="B138" s="222"/>
      <c r="C138" s="223"/>
      <c r="D138" s="215" t="s">
        <v>136</v>
      </c>
      <c r="E138" s="224" t="s">
        <v>19</v>
      </c>
      <c r="F138" s="225" t="s">
        <v>204</v>
      </c>
      <c r="G138" s="223"/>
      <c r="H138" s="224" t="s">
        <v>19</v>
      </c>
      <c r="I138" s="226"/>
      <c r="J138" s="223"/>
      <c r="K138" s="223"/>
      <c r="L138" s="227"/>
      <c r="M138" s="228"/>
      <c r="N138" s="229"/>
      <c r="O138" s="229"/>
      <c r="P138" s="229"/>
      <c r="Q138" s="229"/>
      <c r="R138" s="229"/>
      <c r="S138" s="229"/>
      <c r="T138" s="23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1" t="s">
        <v>136</v>
      </c>
      <c r="AU138" s="231" t="s">
        <v>85</v>
      </c>
      <c r="AV138" s="13" t="s">
        <v>83</v>
      </c>
      <c r="AW138" s="13" t="s">
        <v>36</v>
      </c>
      <c r="AX138" s="13" t="s">
        <v>75</v>
      </c>
      <c r="AY138" s="231" t="s">
        <v>122</v>
      </c>
    </row>
    <row r="139" s="14" customFormat="1">
      <c r="A139" s="14"/>
      <c r="B139" s="232"/>
      <c r="C139" s="233"/>
      <c r="D139" s="215" t="s">
        <v>136</v>
      </c>
      <c r="E139" s="234" t="s">
        <v>19</v>
      </c>
      <c r="F139" s="235" t="s">
        <v>138</v>
      </c>
      <c r="G139" s="233"/>
      <c r="H139" s="236">
        <v>0.32000000000000001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2" t="s">
        <v>136</v>
      </c>
      <c r="AU139" s="242" t="s">
        <v>85</v>
      </c>
      <c r="AV139" s="14" t="s">
        <v>85</v>
      </c>
      <c r="AW139" s="14" t="s">
        <v>36</v>
      </c>
      <c r="AX139" s="14" t="s">
        <v>83</v>
      </c>
      <c r="AY139" s="242" t="s">
        <v>122</v>
      </c>
    </row>
    <row r="140" s="2" customFormat="1" ht="16.5" customHeight="1">
      <c r="A140" s="40"/>
      <c r="B140" s="41"/>
      <c r="C140" s="202" t="s">
        <v>8</v>
      </c>
      <c r="D140" s="202" t="s">
        <v>125</v>
      </c>
      <c r="E140" s="203" t="s">
        <v>205</v>
      </c>
      <c r="F140" s="204" t="s">
        <v>206</v>
      </c>
      <c r="G140" s="205" t="s">
        <v>207</v>
      </c>
      <c r="H140" s="206">
        <v>4</v>
      </c>
      <c r="I140" s="207"/>
      <c r="J140" s="208">
        <f>ROUND(I140*H140,2)</f>
        <v>0</v>
      </c>
      <c r="K140" s="204" t="s">
        <v>129</v>
      </c>
      <c r="L140" s="46"/>
      <c r="M140" s="209" t="s">
        <v>19</v>
      </c>
      <c r="N140" s="210" t="s">
        <v>46</v>
      </c>
      <c r="O140" s="86"/>
      <c r="P140" s="211">
        <f>O140*H140</f>
        <v>0</v>
      </c>
      <c r="Q140" s="211">
        <v>0</v>
      </c>
      <c r="R140" s="211">
        <f>Q140*H140</f>
        <v>0</v>
      </c>
      <c r="S140" s="211">
        <v>0.025000000000000001</v>
      </c>
      <c r="T140" s="212">
        <f>S140*H140</f>
        <v>0.10000000000000001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130</v>
      </c>
      <c r="AT140" s="213" t="s">
        <v>125</v>
      </c>
      <c r="AU140" s="213" t="s">
        <v>85</v>
      </c>
      <c r="AY140" s="19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83</v>
      </c>
      <c r="BK140" s="214">
        <f>ROUND(I140*H140,2)</f>
        <v>0</v>
      </c>
      <c r="BL140" s="19" t="s">
        <v>130</v>
      </c>
      <c r="BM140" s="213" t="s">
        <v>208</v>
      </c>
    </row>
    <row r="141" s="2" customFormat="1">
      <c r="A141" s="40"/>
      <c r="B141" s="41"/>
      <c r="C141" s="42"/>
      <c r="D141" s="215" t="s">
        <v>132</v>
      </c>
      <c r="E141" s="42"/>
      <c r="F141" s="216" t="s">
        <v>209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132</v>
      </c>
      <c r="AU141" s="19" t="s">
        <v>85</v>
      </c>
    </row>
    <row r="142" s="2" customFormat="1">
      <c r="A142" s="40"/>
      <c r="B142" s="41"/>
      <c r="C142" s="42"/>
      <c r="D142" s="220" t="s">
        <v>134</v>
      </c>
      <c r="E142" s="42"/>
      <c r="F142" s="221" t="s">
        <v>210</v>
      </c>
      <c r="G142" s="42"/>
      <c r="H142" s="42"/>
      <c r="I142" s="217"/>
      <c r="J142" s="42"/>
      <c r="K142" s="42"/>
      <c r="L142" s="46"/>
      <c r="M142" s="218"/>
      <c r="N142" s="21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134</v>
      </c>
      <c r="AU142" s="19" t="s">
        <v>85</v>
      </c>
    </row>
    <row r="143" s="13" customFormat="1">
      <c r="A143" s="13"/>
      <c r="B143" s="222"/>
      <c r="C143" s="223"/>
      <c r="D143" s="215" t="s">
        <v>136</v>
      </c>
      <c r="E143" s="224" t="s">
        <v>19</v>
      </c>
      <c r="F143" s="225" t="s">
        <v>211</v>
      </c>
      <c r="G143" s="223"/>
      <c r="H143" s="224" t="s">
        <v>19</v>
      </c>
      <c r="I143" s="226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136</v>
      </c>
      <c r="AU143" s="231" t="s">
        <v>85</v>
      </c>
      <c r="AV143" s="13" t="s">
        <v>83</v>
      </c>
      <c r="AW143" s="13" t="s">
        <v>36</v>
      </c>
      <c r="AX143" s="13" t="s">
        <v>75</v>
      </c>
      <c r="AY143" s="231" t="s">
        <v>122</v>
      </c>
    </row>
    <row r="144" s="14" customFormat="1">
      <c r="A144" s="14"/>
      <c r="B144" s="232"/>
      <c r="C144" s="233"/>
      <c r="D144" s="215" t="s">
        <v>136</v>
      </c>
      <c r="E144" s="234" t="s">
        <v>19</v>
      </c>
      <c r="F144" s="235" t="s">
        <v>130</v>
      </c>
      <c r="G144" s="233"/>
      <c r="H144" s="236">
        <v>4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136</v>
      </c>
      <c r="AU144" s="242" t="s">
        <v>85</v>
      </c>
      <c r="AV144" s="14" t="s">
        <v>85</v>
      </c>
      <c r="AW144" s="14" t="s">
        <v>36</v>
      </c>
      <c r="AX144" s="14" t="s">
        <v>83</v>
      </c>
      <c r="AY144" s="242" t="s">
        <v>122</v>
      </c>
    </row>
    <row r="145" s="12" customFormat="1" ht="25.92" customHeight="1">
      <c r="A145" s="12"/>
      <c r="B145" s="186"/>
      <c r="C145" s="187"/>
      <c r="D145" s="188" t="s">
        <v>74</v>
      </c>
      <c r="E145" s="189" t="s">
        <v>212</v>
      </c>
      <c r="F145" s="189" t="s">
        <v>213</v>
      </c>
      <c r="G145" s="187"/>
      <c r="H145" s="187"/>
      <c r="I145" s="190"/>
      <c r="J145" s="191">
        <f>BK145</f>
        <v>0</v>
      </c>
      <c r="K145" s="187"/>
      <c r="L145" s="192"/>
      <c r="M145" s="193"/>
      <c r="N145" s="194"/>
      <c r="O145" s="194"/>
      <c r="P145" s="195">
        <f>P146+P152+P195+P198+P208+P217</f>
        <v>0</v>
      </c>
      <c r="Q145" s="194"/>
      <c r="R145" s="195">
        <f>R146+R152+R195+R198+R208+R217</f>
        <v>0.021048249999999998</v>
      </c>
      <c r="S145" s="194"/>
      <c r="T145" s="196">
        <f>T146+T152+T195+T198+T208+T217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7" t="s">
        <v>85</v>
      </c>
      <c r="AT145" s="198" t="s">
        <v>74</v>
      </c>
      <c r="AU145" s="198" t="s">
        <v>75</v>
      </c>
      <c r="AY145" s="197" t="s">
        <v>122</v>
      </c>
      <c r="BK145" s="199">
        <f>BK146+BK152+BK195+BK198+BK208+BK217</f>
        <v>0</v>
      </c>
    </row>
    <row r="146" s="12" customFormat="1" ht="22.8" customHeight="1">
      <c r="A146" s="12"/>
      <c r="B146" s="186"/>
      <c r="C146" s="187"/>
      <c r="D146" s="188" t="s">
        <v>74</v>
      </c>
      <c r="E146" s="200" t="s">
        <v>214</v>
      </c>
      <c r="F146" s="200" t="s">
        <v>215</v>
      </c>
      <c r="G146" s="187"/>
      <c r="H146" s="187"/>
      <c r="I146" s="190"/>
      <c r="J146" s="201">
        <f>BK146</f>
        <v>0</v>
      </c>
      <c r="K146" s="187"/>
      <c r="L146" s="192"/>
      <c r="M146" s="193"/>
      <c r="N146" s="194"/>
      <c r="O146" s="194"/>
      <c r="P146" s="195">
        <f>SUM(P147:P151)</f>
        <v>0</v>
      </c>
      <c r="Q146" s="194"/>
      <c r="R146" s="195">
        <f>SUM(R147:R151)</f>
        <v>0.00068000000000000005</v>
      </c>
      <c r="S146" s="194"/>
      <c r="T146" s="196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7" t="s">
        <v>85</v>
      </c>
      <c r="AT146" s="198" t="s">
        <v>74</v>
      </c>
      <c r="AU146" s="198" t="s">
        <v>83</v>
      </c>
      <c r="AY146" s="197" t="s">
        <v>122</v>
      </c>
      <c r="BK146" s="199">
        <f>SUM(BK147:BK151)</f>
        <v>0</v>
      </c>
    </row>
    <row r="147" s="2" customFormat="1" ht="16.5" customHeight="1">
      <c r="A147" s="40"/>
      <c r="B147" s="41"/>
      <c r="C147" s="202" t="s">
        <v>216</v>
      </c>
      <c r="D147" s="202" t="s">
        <v>125</v>
      </c>
      <c r="E147" s="203" t="s">
        <v>217</v>
      </c>
      <c r="F147" s="204" t="s">
        <v>218</v>
      </c>
      <c r="G147" s="205" t="s">
        <v>207</v>
      </c>
      <c r="H147" s="206">
        <v>2</v>
      </c>
      <c r="I147" s="207"/>
      <c r="J147" s="208">
        <f>ROUND(I147*H147,2)</f>
        <v>0</v>
      </c>
      <c r="K147" s="204" t="s">
        <v>19</v>
      </c>
      <c r="L147" s="46"/>
      <c r="M147" s="209" t="s">
        <v>19</v>
      </c>
      <c r="N147" s="210" t="s">
        <v>46</v>
      </c>
      <c r="O147" s="86"/>
      <c r="P147" s="211">
        <f>O147*H147</f>
        <v>0</v>
      </c>
      <c r="Q147" s="211">
        <v>0.00034000000000000002</v>
      </c>
      <c r="R147" s="211">
        <f>Q147*H147</f>
        <v>0.00068000000000000005</v>
      </c>
      <c r="S147" s="211">
        <v>0</v>
      </c>
      <c r="T147" s="21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3" t="s">
        <v>219</v>
      </c>
      <c r="AT147" s="213" t="s">
        <v>125</v>
      </c>
      <c r="AU147" s="213" t="s">
        <v>85</v>
      </c>
      <c r="AY147" s="19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9" t="s">
        <v>83</v>
      </c>
      <c r="BK147" s="214">
        <f>ROUND(I147*H147,2)</f>
        <v>0</v>
      </c>
      <c r="BL147" s="19" t="s">
        <v>219</v>
      </c>
      <c r="BM147" s="213" t="s">
        <v>220</v>
      </c>
    </row>
    <row r="148" s="2" customFormat="1">
      <c r="A148" s="40"/>
      <c r="B148" s="41"/>
      <c r="C148" s="42"/>
      <c r="D148" s="215" t="s">
        <v>132</v>
      </c>
      <c r="E148" s="42"/>
      <c r="F148" s="216" t="s">
        <v>218</v>
      </c>
      <c r="G148" s="42"/>
      <c r="H148" s="42"/>
      <c r="I148" s="217"/>
      <c r="J148" s="42"/>
      <c r="K148" s="42"/>
      <c r="L148" s="46"/>
      <c r="M148" s="218"/>
      <c r="N148" s="21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132</v>
      </c>
      <c r="AU148" s="19" t="s">
        <v>85</v>
      </c>
    </row>
    <row r="149" s="2" customFormat="1" ht="16.5" customHeight="1">
      <c r="A149" s="40"/>
      <c r="B149" s="41"/>
      <c r="C149" s="202" t="s">
        <v>221</v>
      </c>
      <c r="D149" s="202" t="s">
        <v>125</v>
      </c>
      <c r="E149" s="203" t="s">
        <v>222</v>
      </c>
      <c r="F149" s="204" t="s">
        <v>223</v>
      </c>
      <c r="G149" s="205" t="s">
        <v>224</v>
      </c>
      <c r="H149" s="206">
        <v>0.001</v>
      </c>
      <c r="I149" s="207"/>
      <c r="J149" s="208">
        <f>ROUND(I149*H149,2)</f>
        <v>0</v>
      </c>
      <c r="K149" s="204" t="s">
        <v>129</v>
      </c>
      <c r="L149" s="46"/>
      <c r="M149" s="209" t="s">
        <v>19</v>
      </c>
      <c r="N149" s="210" t="s">
        <v>46</v>
      </c>
      <c r="O149" s="86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3" t="s">
        <v>219</v>
      </c>
      <c r="AT149" s="213" t="s">
        <v>125</v>
      </c>
      <c r="AU149" s="213" t="s">
        <v>85</v>
      </c>
      <c r="AY149" s="19" t="s">
        <v>122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9" t="s">
        <v>83</v>
      </c>
      <c r="BK149" s="214">
        <f>ROUND(I149*H149,2)</f>
        <v>0</v>
      </c>
      <c r="BL149" s="19" t="s">
        <v>219</v>
      </c>
      <c r="BM149" s="213" t="s">
        <v>225</v>
      </c>
    </row>
    <row r="150" s="2" customFormat="1">
      <c r="A150" s="40"/>
      <c r="B150" s="41"/>
      <c r="C150" s="42"/>
      <c r="D150" s="215" t="s">
        <v>132</v>
      </c>
      <c r="E150" s="42"/>
      <c r="F150" s="216" t="s">
        <v>226</v>
      </c>
      <c r="G150" s="42"/>
      <c r="H150" s="42"/>
      <c r="I150" s="217"/>
      <c r="J150" s="42"/>
      <c r="K150" s="42"/>
      <c r="L150" s="46"/>
      <c r="M150" s="218"/>
      <c r="N150" s="21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132</v>
      </c>
      <c r="AU150" s="19" t="s">
        <v>85</v>
      </c>
    </row>
    <row r="151" s="2" customFormat="1">
      <c r="A151" s="40"/>
      <c r="B151" s="41"/>
      <c r="C151" s="42"/>
      <c r="D151" s="220" t="s">
        <v>134</v>
      </c>
      <c r="E151" s="42"/>
      <c r="F151" s="221" t="s">
        <v>227</v>
      </c>
      <c r="G151" s="42"/>
      <c r="H151" s="42"/>
      <c r="I151" s="217"/>
      <c r="J151" s="42"/>
      <c r="K151" s="42"/>
      <c r="L151" s="46"/>
      <c r="M151" s="218"/>
      <c r="N151" s="21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134</v>
      </c>
      <c r="AU151" s="19" t="s">
        <v>85</v>
      </c>
    </row>
    <row r="152" s="12" customFormat="1" ht="22.8" customHeight="1">
      <c r="A152" s="12"/>
      <c r="B152" s="186"/>
      <c r="C152" s="187"/>
      <c r="D152" s="188" t="s">
        <v>74</v>
      </c>
      <c r="E152" s="200" t="s">
        <v>228</v>
      </c>
      <c r="F152" s="200" t="s">
        <v>229</v>
      </c>
      <c r="G152" s="187"/>
      <c r="H152" s="187"/>
      <c r="I152" s="190"/>
      <c r="J152" s="201">
        <f>BK152</f>
        <v>0</v>
      </c>
      <c r="K152" s="187"/>
      <c r="L152" s="192"/>
      <c r="M152" s="193"/>
      <c r="N152" s="194"/>
      <c r="O152" s="194"/>
      <c r="P152" s="195">
        <f>SUM(P153:P194)</f>
        <v>0</v>
      </c>
      <c r="Q152" s="194"/>
      <c r="R152" s="195">
        <f>SUM(R153:R194)</f>
        <v>0</v>
      </c>
      <c r="S152" s="194"/>
      <c r="T152" s="196">
        <f>SUM(T153:T194)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7" t="s">
        <v>85</v>
      </c>
      <c r="AT152" s="198" t="s">
        <v>74</v>
      </c>
      <c r="AU152" s="198" t="s">
        <v>83</v>
      </c>
      <c r="AY152" s="197" t="s">
        <v>122</v>
      </c>
      <c r="BK152" s="199">
        <f>SUM(BK153:BK194)</f>
        <v>0</v>
      </c>
    </row>
    <row r="153" s="2" customFormat="1" ht="16.5" customHeight="1">
      <c r="A153" s="40"/>
      <c r="B153" s="41"/>
      <c r="C153" s="202" t="s">
        <v>230</v>
      </c>
      <c r="D153" s="202" t="s">
        <v>125</v>
      </c>
      <c r="E153" s="203" t="s">
        <v>231</v>
      </c>
      <c r="F153" s="204" t="s">
        <v>232</v>
      </c>
      <c r="G153" s="205" t="s">
        <v>233</v>
      </c>
      <c r="H153" s="206">
        <v>40</v>
      </c>
      <c r="I153" s="207"/>
      <c r="J153" s="208">
        <f>ROUND(I153*H153,2)</f>
        <v>0</v>
      </c>
      <c r="K153" s="204" t="s">
        <v>19</v>
      </c>
      <c r="L153" s="46"/>
      <c r="M153" s="209" t="s">
        <v>19</v>
      </c>
      <c r="N153" s="210" t="s">
        <v>46</v>
      </c>
      <c r="O153" s="86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3" t="s">
        <v>130</v>
      </c>
      <c r="AT153" s="213" t="s">
        <v>125</v>
      </c>
      <c r="AU153" s="213" t="s">
        <v>85</v>
      </c>
      <c r="AY153" s="19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9" t="s">
        <v>83</v>
      </c>
      <c r="BK153" s="214">
        <f>ROUND(I153*H153,2)</f>
        <v>0</v>
      </c>
      <c r="BL153" s="19" t="s">
        <v>130</v>
      </c>
      <c r="BM153" s="213" t="s">
        <v>234</v>
      </c>
    </row>
    <row r="154" s="2" customFormat="1">
      <c r="A154" s="40"/>
      <c r="B154" s="41"/>
      <c r="C154" s="42"/>
      <c r="D154" s="215" t="s">
        <v>132</v>
      </c>
      <c r="E154" s="42"/>
      <c r="F154" s="216" t="s">
        <v>232</v>
      </c>
      <c r="G154" s="42"/>
      <c r="H154" s="42"/>
      <c r="I154" s="217"/>
      <c r="J154" s="42"/>
      <c r="K154" s="42"/>
      <c r="L154" s="46"/>
      <c r="M154" s="218"/>
      <c r="N154" s="21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132</v>
      </c>
      <c r="AU154" s="19" t="s">
        <v>85</v>
      </c>
    </row>
    <row r="155" s="2" customFormat="1" ht="16.5" customHeight="1">
      <c r="A155" s="40"/>
      <c r="B155" s="41"/>
      <c r="C155" s="202" t="s">
        <v>219</v>
      </c>
      <c r="D155" s="202" t="s">
        <v>125</v>
      </c>
      <c r="E155" s="203" t="s">
        <v>235</v>
      </c>
      <c r="F155" s="204" t="s">
        <v>236</v>
      </c>
      <c r="G155" s="205" t="s">
        <v>233</v>
      </c>
      <c r="H155" s="206">
        <v>1</v>
      </c>
      <c r="I155" s="207"/>
      <c r="J155" s="208">
        <f>ROUND(I155*H155,2)</f>
        <v>0</v>
      </c>
      <c r="K155" s="204" t="s">
        <v>19</v>
      </c>
      <c r="L155" s="46"/>
      <c r="M155" s="209" t="s">
        <v>19</v>
      </c>
      <c r="N155" s="210" t="s">
        <v>46</v>
      </c>
      <c r="O155" s="86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3" t="s">
        <v>130</v>
      </c>
      <c r="AT155" s="213" t="s">
        <v>125</v>
      </c>
      <c r="AU155" s="213" t="s">
        <v>85</v>
      </c>
      <c r="AY155" s="19" t="s">
        <v>122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9" t="s">
        <v>83</v>
      </c>
      <c r="BK155" s="214">
        <f>ROUND(I155*H155,2)</f>
        <v>0</v>
      </c>
      <c r="BL155" s="19" t="s">
        <v>130</v>
      </c>
      <c r="BM155" s="213" t="s">
        <v>237</v>
      </c>
    </row>
    <row r="156" s="2" customFormat="1">
      <c r="A156" s="40"/>
      <c r="B156" s="41"/>
      <c r="C156" s="42"/>
      <c r="D156" s="215" t="s">
        <v>132</v>
      </c>
      <c r="E156" s="42"/>
      <c r="F156" s="216" t="s">
        <v>238</v>
      </c>
      <c r="G156" s="42"/>
      <c r="H156" s="42"/>
      <c r="I156" s="217"/>
      <c r="J156" s="42"/>
      <c r="K156" s="42"/>
      <c r="L156" s="46"/>
      <c r="M156" s="218"/>
      <c r="N156" s="219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132</v>
      </c>
      <c r="AU156" s="19" t="s">
        <v>85</v>
      </c>
    </row>
    <row r="157" s="2" customFormat="1" ht="16.5" customHeight="1">
      <c r="A157" s="40"/>
      <c r="B157" s="41"/>
      <c r="C157" s="202" t="s">
        <v>239</v>
      </c>
      <c r="D157" s="202" t="s">
        <v>125</v>
      </c>
      <c r="E157" s="203" t="s">
        <v>240</v>
      </c>
      <c r="F157" s="204" t="s">
        <v>241</v>
      </c>
      <c r="G157" s="205" t="s">
        <v>233</v>
      </c>
      <c r="H157" s="206">
        <v>1</v>
      </c>
      <c r="I157" s="207"/>
      <c r="J157" s="208">
        <f>ROUND(I157*H157,2)</f>
        <v>0</v>
      </c>
      <c r="K157" s="204" t="s">
        <v>19</v>
      </c>
      <c r="L157" s="46"/>
      <c r="M157" s="209" t="s">
        <v>19</v>
      </c>
      <c r="N157" s="210" t="s">
        <v>46</v>
      </c>
      <c r="O157" s="86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3" t="s">
        <v>130</v>
      </c>
      <c r="AT157" s="213" t="s">
        <v>125</v>
      </c>
      <c r="AU157" s="213" t="s">
        <v>85</v>
      </c>
      <c r="AY157" s="19" t="s">
        <v>122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9" t="s">
        <v>83</v>
      </c>
      <c r="BK157" s="214">
        <f>ROUND(I157*H157,2)</f>
        <v>0</v>
      </c>
      <c r="BL157" s="19" t="s">
        <v>130</v>
      </c>
      <c r="BM157" s="213" t="s">
        <v>242</v>
      </c>
    </row>
    <row r="158" s="2" customFormat="1">
      <c r="A158" s="40"/>
      <c r="B158" s="41"/>
      <c r="C158" s="42"/>
      <c r="D158" s="215" t="s">
        <v>132</v>
      </c>
      <c r="E158" s="42"/>
      <c r="F158" s="216" t="s">
        <v>243</v>
      </c>
      <c r="G158" s="42"/>
      <c r="H158" s="42"/>
      <c r="I158" s="217"/>
      <c r="J158" s="42"/>
      <c r="K158" s="42"/>
      <c r="L158" s="46"/>
      <c r="M158" s="218"/>
      <c r="N158" s="219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132</v>
      </c>
      <c r="AU158" s="19" t="s">
        <v>85</v>
      </c>
    </row>
    <row r="159" s="2" customFormat="1" ht="16.5" customHeight="1">
      <c r="A159" s="40"/>
      <c r="B159" s="41"/>
      <c r="C159" s="202" t="s">
        <v>244</v>
      </c>
      <c r="D159" s="202" t="s">
        <v>125</v>
      </c>
      <c r="E159" s="203" t="s">
        <v>245</v>
      </c>
      <c r="F159" s="204" t="s">
        <v>246</v>
      </c>
      <c r="G159" s="205" t="s">
        <v>233</v>
      </c>
      <c r="H159" s="206">
        <v>1</v>
      </c>
      <c r="I159" s="207"/>
      <c r="J159" s="208">
        <f>ROUND(I159*H159,2)</f>
        <v>0</v>
      </c>
      <c r="K159" s="204" t="s">
        <v>19</v>
      </c>
      <c r="L159" s="46"/>
      <c r="M159" s="209" t="s">
        <v>19</v>
      </c>
      <c r="N159" s="210" t="s">
        <v>46</v>
      </c>
      <c r="O159" s="86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3" t="s">
        <v>130</v>
      </c>
      <c r="AT159" s="213" t="s">
        <v>125</v>
      </c>
      <c r="AU159" s="213" t="s">
        <v>85</v>
      </c>
      <c r="AY159" s="19" t="s">
        <v>122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9" t="s">
        <v>83</v>
      </c>
      <c r="BK159" s="214">
        <f>ROUND(I159*H159,2)</f>
        <v>0</v>
      </c>
      <c r="BL159" s="19" t="s">
        <v>130</v>
      </c>
      <c r="BM159" s="213" t="s">
        <v>247</v>
      </c>
    </row>
    <row r="160" s="2" customFormat="1">
      <c r="A160" s="40"/>
      <c r="B160" s="41"/>
      <c r="C160" s="42"/>
      <c r="D160" s="215" t="s">
        <v>132</v>
      </c>
      <c r="E160" s="42"/>
      <c r="F160" s="216" t="s">
        <v>248</v>
      </c>
      <c r="G160" s="42"/>
      <c r="H160" s="42"/>
      <c r="I160" s="217"/>
      <c r="J160" s="42"/>
      <c r="K160" s="42"/>
      <c r="L160" s="46"/>
      <c r="M160" s="218"/>
      <c r="N160" s="219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132</v>
      </c>
      <c r="AU160" s="19" t="s">
        <v>85</v>
      </c>
    </row>
    <row r="161" s="2" customFormat="1" ht="16.5" customHeight="1">
      <c r="A161" s="40"/>
      <c r="B161" s="41"/>
      <c r="C161" s="202" t="s">
        <v>249</v>
      </c>
      <c r="D161" s="202" t="s">
        <v>125</v>
      </c>
      <c r="E161" s="203" t="s">
        <v>250</v>
      </c>
      <c r="F161" s="204" t="s">
        <v>251</v>
      </c>
      <c r="G161" s="205" t="s">
        <v>233</v>
      </c>
      <c r="H161" s="206">
        <v>40</v>
      </c>
      <c r="I161" s="207"/>
      <c r="J161" s="208">
        <f>ROUND(I161*H161,2)</f>
        <v>0</v>
      </c>
      <c r="K161" s="204" t="s">
        <v>19</v>
      </c>
      <c r="L161" s="46"/>
      <c r="M161" s="209" t="s">
        <v>19</v>
      </c>
      <c r="N161" s="210" t="s">
        <v>46</v>
      </c>
      <c r="O161" s="86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3" t="s">
        <v>130</v>
      </c>
      <c r="AT161" s="213" t="s">
        <v>125</v>
      </c>
      <c r="AU161" s="213" t="s">
        <v>85</v>
      </c>
      <c r="AY161" s="19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9" t="s">
        <v>83</v>
      </c>
      <c r="BK161" s="214">
        <f>ROUND(I161*H161,2)</f>
        <v>0</v>
      </c>
      <c r="BL161" s="19" t="s">
        <v>130</v>
      </c>
      <c r="BM161" s="213" t="s">
        <v>252</v>
      </c>
    </row>
    <row r="162" s="2" customFormat="1">
      <c r="A162" s="40"/>
      <c r="B162" s="41"/>
      <c r="C162" s="42"/>
      <c r="D162" s="215" t="s">
        <v>132</v>
      </c>
      <c r="E162" s="42"/>
      <c r="F162" s="216" t="s">
        <v>251</v>
      </c>
      <c r="G162" s="42"/>
      <c r="H162" s="42"/>
      <c r="I162" s="217"/>
      <c r="J162" s="42"/>
      <c r="K162" s="42"/>
      <c r="L162" s="46"/>
      <c r="M162" s="218"/>
      <c r="N162" s="219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132</v>
      </c>
      <c r="AU162" s="19" t="s">
        <v>85</v>
      </c>
    </row>
    <row r="163" s="2" customFormat="1" ht="16.5" customHeight="1">
      <c r="A163" s="40"/>
      <c r="B163" s="41"/>
      <c r="C163" s="202" t="s">
        <v>253</v>
      </c>
      <c r="D163" s="202" t="s">
        <v>125</v>
      </c>
      <c r="E163" s="203" t="s">
        <v>254</v>
      </c>
      <c r="F163" s="204" t="s">
        <v>255</v>
      </c>
      <c r="G163" s="205" t="s">
        <v>233</v>
      </c>
      <c r="H163" s="206">
        <v>1</v>
      </c>
      <c r="I163" s="207"/>
      <c r="J163" s="208">
        <f>ROUND(I163*H163,2)</f>
        <v>0</v>
      </c>
      <c r="K163" s="204" t="s">
        <v>19</v>
      </c>
      <c r="L163" s="46"/>
      <c r="M163" s="209" t="s">
        <v>19</v>
      </c>
      <c r="N163" s="210" t="s">
        <v>46</v>
      </c>
      <c r="O163" s="86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3" t="s">
        <v>130</v>
      </c>
      <c r="AT163" s="213" t="s">
        <v>125</v>
      </c>
      <c r="AU163" s="213" t="s">
        <v>85</v>
      </c>
      <c r="AY163" s="19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9" t="s">
        <v>83</v>
      </c>
      <c r="BK163" s="214">
        <f>ROUND(I163*H163,2)</f>
        <v>0</v>
      </c>
      <c r="BL163" s="19" t="s">
        <v>130</v>
      </c>
      <c r="BM163" s="213" t="s">
        <v>256</v>
      </c>
    </row>
    <row r="164" s="2" customFormat="1">
      <c r="A164" s="40"/>
      <c r="B164" s="41"/>
      <c r="C164" s="42"/>
      <c r="D164" s="215" t="s">
        <v>132</v>
      </c>
      <c r="E164" s="42"/>
      <c r="F164" s="216" t="s">
        <v>255</v>
      </c>
      <c r="G164" s="42"/>
      <c r="H164" s="42"/>
      <c r="I164" s="217"/>
      <c r="J164" s="42"/>
      <c r="K164" s="42"/>
      <c r="L164" s="46"/>
      <c r="M164" s="218"/>
      <c r="N164" s="219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132</v>
      </c>
      <c r="AU164" s="19" t="s">
        <v>85</v>
      </c>
    </row>
    <row r="165" s="2" customFormat="1" ht="16.5" customHeight="1">
      <c r="A165" s="40"/>
      <c r="B165" s="41"/>
      <c r="C165" s="202" t="s">
        <v>7</v>
      </c>
      <c r="D165" s="202" t="s">
        <v>125</v>
      </c>
      <c r="E165" s="203" t="s">
        <v>257</v>
      </c>
      <c r="F165" s="204" t="s">
        <v>258</v>
      </c>
      <c r="G165" s="205" t="s">
        <v>233</v>
      </c>
      <c r="H165" s="206">
        <v>40</v>
      </c>
      <c r="I165" s="207"/>
      <c r="J165" s="208">
        <f>ROUND(I165*H165,2)</f>
        <v>0</v>
      </c>
      <c r="K165" s="204" t="s">
        <v>19</v>
      </c>
      <c r="L165" s="46"/>
      <c r="M165" s="209" t="s">
        <v>19</v>
      </c>
      <c r="N165" s="210" t="s">
        <v>46</v>
      </c>
      <c r="O165" s="86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3" t="s">
        <v>130</v>
      </c>
      <c r="AT165" s="213" t="s">
        <v>125</v>
      </c>
      <c r="AU165" s="213" t="s">
        <v>85</v>
      </c>
      <c r="AY165" s="19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9" t="s">
        <v>83</v>
      </c>
      <c r="BK165" s="214">
        <f>ROUND(I165*H165,2)</f>
        <v>0</v>
      </c>
      <c r="BL165" s="19" t="s">
        <v>130</v>
      </c>
      <c r="BM165" s="213" t="s">
        <v>259</v>
      </c>
    </row>
    <row r="166" s="2" customFormat="1">
      <c r="A166" s="40"/>
      <c r="B166" s="41"/>
      <c r="C166" s="42"/>
      <c r="D166" s="215" t="s">
        <v>132</v>
      </c>
      <c r="E166" s="42"/>
      <c r="F166" s="216" t="s">
        <v>258</v>
      </c>
      <c r="G166" s="42"/>
      <c r="H166" s="42"/>
      <c r="I166" s="217"/>
      <c r="J166" s="42"/>
      <c r="K166" s="42"/>
      <c r="L166" s="46"/>
      <c r="M166" s="218"/>
      <c r="N166" s="219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132</v>
      </c>
      <c r="AU166" s="19" t="s">
        <v>85</v>
      </c>
    </row>
    <row r="167" s="2" customFormat="1" ht="16.5" customHeight="1">
      <c r="A167" s="40"/>
      <c r="B167" s="41"/>
      <c r="C167" s="202" t="s">
        <v>260</v>
      </c>
      <c r="D167" s="202" t="s">
        <v>125</v>
      </c>
      <c r="E167" s="203" t="s">
        <v>261</v>
      </c>
      <c r="F167" s="204" t="s">
        <v>262</v>
      </c>
      <c r="G167" s="205" t="s">
        <v>233</v>
      </c>
      <c r="H167" s="206">
        <v>1</v>
      </c>
      <c r="I167" s="207"/>
      <c r="J167" s="208">
        <f>ROUND(I167*H167,2)</f>
        <v>0</v>
      </c>
      <c r="K167" s="204" t="s">
        <v>19</v>
      </c>
      <c r="L167" s="46"/>
      <c r="M167" s="209" t="s">
        <v>19</v>
      </c>
      <c r="N167" s="210" t="s">
        <v>46</v>
      </c>
      <c r="O167" s="86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3" t="s">
        <v>130</v>
      </c>
      <c r="AT167" s="213" t="s">
        <v>125</v>
      </c>
      <c r="AU167" s="213" t="s">
        <v>85</v>
      </c>
      <c r="AY167" s="19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9" t="s">
        <v>83</v>
      </c>
      <c r="BK167" s="214">
        <f>ROUND(I167*H167,2)</f>
        <v>0</v>
      </c>
      <c r="BL167" s="19" t="s">
        <v>130</v>
      </c>
      <c r="BM167" s="213" t="s">
        <v>263</v>
      </c>
    </row>
    <row r="168" s="2" customFormat="1">
      <c r="A168" s="40"/>
      <c r="B168" s="41"/>
      <c r="C168" s="42"/>
      <c r="D168" s="215" t="s">
        <v>132</v>
      </c>
      <c r="E168" s="42"/>
      <c r="F168" s="216" t="s">
        <v>262</v>
      </c>
      <c r="G168" s="42"/>
      <c r="H168" s="42"/>
      <c r="I168" s="217"/>
      <c r="J168" s="42"/>
      <c r="K168" s="42"/>
      <c r="L168" s="46"/>
      <c r="M168" s="218"/>
      <c r="N168" s="219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132</v>
      </c>
      <c r="AU168" s="19" t="s">
        <v>85</v>
      </c>
    </row>
    <row r="169" s="2" customFormat="1" ht="16.5" customHeight="1">
      <c r="A169" s="40"/>
      <c r="B169" s="41"/>
      <c r="C169" s="202" t="s">
        <v>264</v>
      </c>
      <c r="D169" s="202" t="s">
        <v>125</v>
      </c>
      <c r="E169" s="203" t="s">
        <v>265</v>
      </c>
      <c r="F169" s="204" t="s">
        <v>266</v>
      </c>
      <c r="G169" s="205" t="s">
        <v>233</v>
      </c>
      <c r="H169" s="206">
        <v>1</v>
      </c>
      <c r="I169" s="207"/>
      <c r="J169" s="208">
        <f>ROUND(I169*H169,2)</f>
        <v>0</v>
      </c>
      <c r="K169" s="204" t="s">
        <v>19</v>
      </c>
      <c r="L169" s="46"/>
      <c r="M169" s="209" t="s">
        <v>19</v>
      </c>
      <c r="N169" s="210" t="s">
        <v>46</v>
      </c>
      <c r="O169" s="86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3" t="s">
        <v>130</v>
      </c>
      <c r="AT169" s="213" t="s">
        <v>125</v>
      </c>
      <c r="AU169" s="213" t="s">
        <v>85</v>
      </c>
      <c r="AY169" s="19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9" t="s">
        <v>83</v>
      </c>
      <c r="BK169" s="214">
        <f>ROUND(I169*H169,2)</f>
        <v>0</v>
      </c>
      <c r="BL169" s="19" t="s">
        <v>130</v>
      </c>
      <c r="BM169" s="213" t="s">
        <v>267</v>
      </c>
    </row>
    <row r="170" s="2" customFormat="1">
      <c r="A170" s="40"/>
      <c r="B170" s="41"/>
      <c r="C170" s="42"/>
      <c r="D170" s="215" t="s">
        <v>132</v>
      </c>
      <c r="E170" s="42"/>
      <c r="F170" s="216" t="s">
        <v>266</v>
      </c>
      <c r="G170" s="42"/>
      <c r="H170" s="42"/>
      <c r="I170" s="217"/>
      <c r="J170" s="42"/>
      <c r="K170" s="42"/>
      <c r="L170" s="46"/>
      <c r="M170" s="218"/>
      <c r="N170" s="219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132</v>
      </c>
      <c r="AU170" s="19" t="s">
        <v>85</v>
      </c>
    </row>
    <row r="171" s="2" customFormat="1" ht="16.5" customHeight="1">
      <c r="A171" s="40"/>
      <c r="B171" s="41"/>
      <c r="C171" s="202" t="s">
        <v>268</v>
      </c>
      <c r="D171" s="202" t="s">
        <v>125</v>
      </c>
      <c r="E171" s="203" t="s">
        <v>269</v>
      </c>
      <c r="F171" s="204" t="s">
        <v>270</v>
      </c>
      <c r="G171" s="205" t="s">
        <v>233</v>
      </c>
      <c r="H171" s="206">
        <v>1</v>
      </c>
      <c r="I171" s="207"/>
      <c r="J171" s="208">
        <f>ROUND(I171*H171,2)</f>
        <v>0</v>
      </c>
      <c r="K171" s="204" t="s">
        <v>19</v>
      </c>
      <c r="L171" s="46"/>
      <c r="M171" s="209" t="s">
        <v>19</v>
      </c>
      <c r="N171" s="210" t="s">
        <v>46</v>
      </c>
      <c r="O171" s="86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3" t="s">
        <v>130</v>
      </c>
      <c r="AT171" s="213" t="s">
        <v>125</v>
      </c>
      <c r="AU171" s="213" t="s">
        <v>85</v>
      </c>
      <c r="AY171" s="19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9" t="s">
        <v>83</v>
      </c>
      <c r="BK171" s="214">
        <f>ROUND(I171*H171,2)</f>
        <v>0</v>
      </c>
      <c r="BL171" s="19" t="s">
        <v>130</v>
      </c>
      <c r="BM171" s="213" t="s">
        <v>271</v>
      </c>
    </row>
    <row r="172" s="2" customFormat="1">
      <c r="A172" s="40"/>
      <c r="B172" s="41"/>
      <c r="C172" s="42"/>
      <c r="D172" s="215" t="s">
        <v>132</v>
      </c>
      <c r="E172" s="42"/>
      <c r="F172" s="216" t="s">
        <v>270</v>
      </c>
      <c r="G172" s="42"/>
      <c r="H172" s="42"/>
      <c r="I172" s="217"/>
      <c r="J172" s="42"/>
      <c r="K172" s="42"/>
      <c r="L172" s="46"/>
      <c r="M172" s="218"/>
      <c r="N172" s="219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132</v>
      </c>
      <c r="AU172" s="19" t="s">
        <v>85</v>
      </c>
    </row>
    <row r="173" s="2" customFormat="1" ht="16.5" customHeight="1">
      <c r="A173" s="40"/>
      <c r="B173" s="41"/>
      <c r="C173" s="202" t="s">
        <v>272</v>
      </c>
      <c r="D173" s="202" t="s">
        <v>125</v>
      </c>
      <c r="E173" s="203" t="s">
        <v>273</v>
      </c>
      <c r="F173" s="204" t="s">
        <v>274</v>
      </c>
      <c r="G173" s="205" t="s">
        <v>233</v>
      </c>
      <c r="H173" s="206">
        <v>40</v>
      </c>
      <c r="I173" s="207"/>
      <c r="J173" s="208">
        <f>ROUND(I173*H173,2)</f>
        <v>0</v>
      </c>
      <c r="K173" s="204" t="s">
        <v>19</v>
      </c>
      <c r="L173" s="46"/>
      <c r="M173" s="209" t="s">
        <v>19</v>
      </c>
      <c r="N173" s="210" t="s">
        <v>46</v>
      </c>
      <c r="O173" s="8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130</v>
      </c>
      <c r="AT173" s="213" t="s">
        <v>125</v>
      </c>
      <c r="AU173" s="213" t="s">
        <v>85</v>
      </c>
      <c r="AY173" s="19" t="s">
        <v>122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83</v>
      </c>
      <c r="BK173" s="214">
        <f>ROUND(I173*H173,2)</f>
        <v>0</v>
      </c>
      <c r="BL173" s="19" t="s">
        <v>130</v>
      </c>
      <c r="BM173" s="213" t="s">
        <v>275</v>
      </c>
    </row>
    <row r="174" s="2" customFormat="1">
      <c r="A174" s="40"/>
      <c r="B174" s="41"/>
      <c r="C174" s="42"/>
      <c r="D174" s="215" t="s">
        <v>132</v>
      </c>
      <c r="E174" s="42"/>
      <c r="F174" s="216" t="s">
        <v>276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132</v>
      </c>
      <c r="AU174" s="19" t="s">
        <v>85</v>
      </c>
    </row>
    <row r="175" s="2" customFormat="1" ht="16.5" customHeight="1">
      <c r="A175" s="40"/>
      <c r="B175" s="41"/>
      <c r="C175" s="202" t="s">
        <v>277</v>
      </c>
      <c r="D175" s="202" t="s">
        <v>125</v>
      </c>
      <c r="E175" s="203" t="s">
        <v>278</v>
      </c>
      <c r="F175" s="204" t="s">
        <v>279</v>
      </c>
      <c r="G175" s="205" t="s">
        <v>233</v>
      </c>
      <c r="H175" s="206">
        <v>1</v>
      </c>
      <c r="I175" s="207"/>
      <c r="J175" s="208">
        <f>ROUND(I175*H175,2)</f>
        <v>0</v>
      </c>
      <c r="K175" s="204" t="s">
        <v>19</v>
      </c>
      <c r="L175" s="46"/>
      <c r="M175" s="209" t="s">
        <v>19</v>
      </c>
      <c r="N175" s="210" t="s">
        <v>46</v>
      </c>
      <c r="O175" s="86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3" t="s">
        <v>130</v>
      </c>
      <c r="AT175" s="213" t="s">
        <v>125</v>
      </c>
      <c r="AU175" s="213" t="s">
        <v>85</v>
      </c>
      <c r="AY175" s="19" t="s">
        <v>122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9" t="s">
        <v>83</v>
      </c>
      <c r="BK175" s="214">
        <f>ROUND(I175*H175,2)</f>
        <v>0</v>
      </c>
      <c r="BL175" s="19" t="s">
        <v>130</v>
      </c>
      <c r="BM175" s="213" t="s">
        <v>280</v>
      </c>
    </row>
    <row r="176" s="2" customFormat="1">
      <c r="A176" s="40"/>
      <c r="B176" s="41"/>
      <c r="C176" s="42"/>
      <c r="D176" s="215" t="s">
        <v>132</v>
      </c>
      <c r="E176" s="42"/>
      <c r="F176" s="216" t="s">
        <v>279</v>
      </c>
      <c r="G176" s="42"/>
      <c r="H176" s="42"/>
      <c r="I176" s="217"/>
      <c r="J176" s="42"/>
      <c r="K176" s="42"/>
      <c r="L176" s="46"/>
      <c r="M176" s="218"/>
      <c r="N176" s="219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132</v>
      </c>
      <c r="AU176" s="19" t="s">
        <v>85</v>
      </c>
    </row>
    <row r="177" s="2" customFormat="1" ht="16.5" customHeight="1">
      <c r="A177" s="40"/>
      <c r="B177" s="41"/>
      <c r="C177" s="202" t="s">
        <v>281</v>
      </c>
      <c r="D177" s="202" t="s">
        <v>125</v>
      </c>
      <c r="E177" s="203" t="s">
        <v>282</v>
      </c>
      <c r="F177" s="204" t="s">
        <v>283</v>
      </c>
      <c r="G177" s="205" t="s">
        <v>233</v>
      </c>
      <c r="H177" s="206">
        <v>1</v>
      </c>
      <c r="I177" s="207"/>
      <c r="J177" s="208">
        <f>ROUND(I177*H177,2)</f>
        <v>0</v>
      </c>
      <c r="K177" s="204" t="s">
        <v>19</v>
      </c>
      <c r="L177" s="46"/>
      <c r="M177" s="209" t="s">
        <v>19</v>
      </c>
      <c r="N177" s="210" t="s">
        <v>46</v>
      </c>
      <c r="O177" s="86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3" t="s">
        <v>130</v>
      </c>
      <c r="AT177" s="213" t="s">
        <v>125</v>
      </c>
      <c r="AU177" s="213" t="s">
        <v>85</v>
      </c>
      <c r="AY177" s="19" t="s">
        <v>122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9" t="s">
        <v>83</v>
      </c>
      <c r="BK177" s="214">
        <f>ROUND(I177*H177,2)</f>
        <v>0</v>
      </c>
      <c r="BL177" s="19" t="s">
        <v>130</v>
      </c>
      <c r="BM177" s="213" t="s">
        <v>284</v>
      </c>
    </row>
    <row r="178" s="2" customFormat="1">
      <c r="A178" s="40"/>
      <c r="B178" s="41"/>
      <c r="C178" s="42"/>
      <c r="D178" s="215" t="s">
        <v>132</v>
      </c>
      <c r="E178" s="42"/>
      <c r="F178" s="216" t="s">
        <v>283</v>
      </c>
      <c r="G178" s="42"/>
      <c r="H178" s="42"/>
      <c r="I178" s="217"/>
      <c r="J178" s="42"/>
      <c r="K178" s="42"/>
      <c r="L178" s="46"/>
      <c r="M178" s="218"/>
      <c r="N178" s="21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132</v>
      </c>
      <c r="AU178" s="19" t="s">
        <v>85</v>
      </c>
    </row>
    <row r="179" s="2" customFormat="1" ht="16.5" customHeight="1">
      <c r="A179" s="40"/>
      <c r="B179" s="41"/>
      <c r="C179" s="202" t="s">
        <v>285</v>
      </c>
      <c r="D179" s="202" t="s">
        <v>125</v>
      </c>
      <c r="E179" s="203" t="s">
        <v>286</v>
      </c>
      <c r="F179" s="204" t="s">
        <v>287</v>
      </c>
      <c r="G179" s="205" t="s">
        <v>233</v>
      </c>
      <c r="H179" s="206">
        <v>1</v>
      </c>
      <c r="I179" s="207"/>
      <c r="J179" s="208">
        <f>ROUND(I179*H179,2)</f>
        <v>0</v>
      </c>
      <c r="K179" s="204" t="s">
        <v>19</v>
      </c>
      <c r="L179" s="46"/>
      <c r="M179" s="209" t="s">
        <v>19</v>
      </c>
      <c r="N179" s="210" t="s">
        <v>46</v>
      </c>
      <c r="O179" s="86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3" t="s">
        <v>130</v>
      </c>
      <c r="AT179" s="213" t="s">
        <v>125</v>
      </c>
      <c r="AU179" s="213" t="s">
        <v>85</v>
      </c>
      <c r="AY179" s="19" t="s">
        <v>122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9" t="s">
        <v>83</v>
      </c>
      <c r="BK179" s="214">
        <f>ROUND(I179*H179,2)</f>
        <v>0</v>
      </c>
      <c r="BL179" s="19" t="s">
        <v>130</v>
      </c>
      <c r="BM179" s="213" t="s">
        <v>288</v>
      </c>
    </row>
    <row r="180" s="2" customFormat="1">
      <c r="A180" s="40"/>
      <c r="B180" s="41"/>
      <c r="C180" s="42"/>
      <c r="D180" s="215" t="s">
        <v>132</v>
      </c>
      <c r="E180" s="42"/>
      <c r="F180" s="216" t="s">
        <v>287</v>
      </c>
      <c r="G180" s="42"/>
      <c r="H180" s="42"/>
      <c r="I180" s="217"/>
      <c r="J180" s="42"/>
      <c r="K180" s="42"/>
      <c r="L180" s="46"/>
      <c r="M180" s="218"/>
      <c r="N180" s="219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132</v>
      </c>
      <c r="AU180" s="19" t="s">
        <v>85</v>
      </c>
    </row>
    <row r="181" s="2" customFormat="1" ht="16.5" customHeight="1">
      <c r="A181" s="40"/>
      <c r="B181" s="41"/>
      <c r="C181" s="202" t="s">
        <v>289</v>
      </c>
      <c r="D181" s="202" t="s">
        <v>125</v>
      </c>
      <c r="E181" s="203" t="s">
        <v>290</v>
      </c>
      <c r="F181" s="204" t="s">
        <v>291</v>
      </c>
      <c r="G181" s="205" t="s">
        <v>233</v>
      </c>
      <c r="H181" s="206">
        <v>1</v>
      </c>
      <c r="I181" s="207"/>
      <c r="J181" s="208">
        <f>ROUND(I181*H181,2)</f>
        <v>0</v>
      </c>
      <c r="K181" s="204" t="s">
        <v>19</v>
      </c>
      <c r="L181" s="46"/>
      <c r="M181" s="209" t="s">
        <v>19</v>
      </c>
      <c r="N181" s="210" t="s">
        <v>46</v>
      </c>
      <c r="O181" s="86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130</v>
      </c>
      <c r="AT181" s="213" t="s">
        <v>125</v>
      </c>
      <c r="AU181" s="213" t="s">
        <v>85</v>
      </c>
      <c r="AY181" s="19" t="s">
        <v>122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9" t="s">
        <v>83</v>
      </c>
      <c r="BK181" s="214">
        <f>ROUND(I181*H181,2)</f>
        <v>0</v>
      </c>
      <c r="BL181" s="19" t="s">
        <v>130</v>
      </c>
      <c r="BM181" s="213" t="s">
        <v>292</v>
      </c>
    </row>
    <row r="182" s="2" customFormat="1">
      <c r="A182" s="40"/>
      <c r="B182" s="41"/>
      <c r="C182" s="42"/>
      <c r="D182" s="215" t="s">
        <v>132</v>
      </c>
      <c r="E182" s="42"/>
      <c r="F182" s="216" t="s">
        <v>291</v>
      </c>
      <c r="G182" s="42"/>
      <c r="H182" s="42"/>
      <c r="I182" s="217"/>
      <c r="J182" s="42"/>
      <c r="K182" s="42"/>
      <c r="L182" s="46"/>
      <c r="M182" s="218"/>
      <c r="N182" s="21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132</v>
      </c>
      <c r="AU182" s="19" t="s">
        <v>85</v>
      </c>
    </row>
    <row r="183" s="2" customFormat="1" ht="16.5" customHeight="1">
      <c r="A183" s="40"/>
      <c r="B183" s="41"/>
      <c r="C183" s="202" t="s">
        <v>293</v>
      </c>
      <c r="D183" s="202" t="s">
        <v>125</v>
      </c>
      <c r="E183" s="203" t="s">
        <v>294</v>
      </c>
      <c r="F183" s="204" t="s">
        <v>295</v>
      </c>
      <c r="G183" s="205" t="s">
        <v>233</v>
      </c>
      <c r="H183" s="206">
        <v>1</v>
      </c>
      <c r="I183" s="207"/>
      <c r="J183" s="208">
        <f>ROUND(I183*H183,2)</f>
        <v>0</v>
      </c>
      <c r="K183" s="204" t="s">
        <v>19</v>
      </c>
      <c r="L183" s="46"/>
      <c r="M183" s="209" t="s">
        <v>19</v>
      </c>
      <c r="N183" s="210" t="s">
        <v>46</v>
      </c>
      <c r="O183" s="86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3" t="s">
        <v>130</v>
      </c>
      <c r="AT183" s="213" t="s">
        <v>125</v>
      </c>
      <c r="AU183" s="213" t="s">
        <v>85</v>
      </c>
      <c r="AY183" s="19" t="s">
        <v>122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9" t="s">
        <v>83</v>
      </c>
      <c r="BK183" s="214">
        <f>ROUND(I183*H183,2)</f>
        <v>0</v>
      </c>
      <c r="BL183" s="19" t="s">
        <v>130</v>
      </c>
      <c r="BM183" s="213" t="s">
        <v>296</v>
      </c>
    </row>
    <row r="184" s="2" customFormat="1">
      <c r="A184" s="40"/>
      <c r="B184" s="41"/>
      <c r="C184" s="42"/>
      <c r="D184" s="215" t="s">
        <v>132</v>
      </c>
      <c r="E184" s="42"/>
      <c r="F184" s="216" t="s">
        <v>297</v>
      </c>
      <c r="G184" s="42"/>
      <c r="H184" s="42"/>
      <c r="I184" s="217"/>
      <c r="J184" s="42"/>
      <c r="K184" s="42"/>
      <c r="L184" s="46"/>
      <c r="M184" s="218"/>
      <c r="N184" s="21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132</v>
      </c>
      <c r="AU184" s="19" t="s">
        <v>85</v>
      </c>
    </row>
    <row r="185" s="2" customFormat="1" ht="16.5" customHeight="1">
      <c r="A185" s="40"/>
      <c r="B185" s="41"/>
      <c r="C185" s="202" t="s">
        <v>298</v>
      </c>
      <c r="D185" s="202" t="s">
        <v>125</v>
      </c>
      <c r="E185" s="203" t="s">
        <v>299</v>
      </c>
      <c r="F185" s="204" t="s">
        <v>300</v>
      </c>
      <c r="G185" s="205" t="s">
        <v>233</v>
      </c>
      <c r="H185" s="206">
        <v>1</v>
      </c>
      <c r="I185" s="207"/>
      <c r="J185" s="208">
        <f>ROUND(I185*H185,2)</f>
        <v>0</v>
      </c>
      <c r="K185" s="204" t="s">
        <v>19</v>
      </c>
      <c r="L185" s="46"/>
      <c r="M185" s="209" t="s">
        <v>19</v>
      </c>
      <c r="N185" s="210" t="s">
        <v>46</v>
      </c>
      <c r="O185" s="86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3" t="s">
        <v>130</v>
      </c>
      <c r="AT185" s="213" t="s">
        <v>125</v>
      </c>
      <c r="AU185" s="213" t="s">
        <v>85</v>
      </c>
      <c r="AY185" s="19" t="s">
        <v>122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9" t="s">
        <v>83</v>
      </c>
      <c r="BK185" s="214">
        <f>ROUND(I185*H185,2)</f>
        <v>0</v>
      </c>
      <c r="BL185" s="19" t="s">
        <v>130</v>
      </c>
      <c r="BM185" s="213" t="s">
        <v>301</v>
      </c>
    </row>
    <row r="186" s="2" customFormat="1">
      <c r="A186" s="40"/>
      <c r="B186" s="41"/>
      <c r="C186" s="42"/>
      <c r="D186" s="215" t="s">
        <v>132</v>
      </c>
      <c r="E186" s="42"/>
      <c r="F186" s="216" t="s">
        <v>300</v>
      </c>
      <c r="G186" s="42"/>
      <c r="H186" s="42"/>
      <c r="I186" s="217"/>
      <c r="J186" s="42"/>
      <c r="K186" s="42"/>
      <c r="L186" s="46"/>
      <c r="M186" s="218"/>
      <c r="N186" s="219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132</v>
      </c>
      <c r="AU186" s="19" t="s">
        <v>85</v>
      </c>
    </row>
    <row r="187" s="2" customFormat="1" ht="16.5" customHeight="1">
      <c r="A187" s="40"/>
      <c r="B187" s="41"/>
      <c r="C187" s="202" t="s">
        <v>302</v>
      </c>
      <c r="D187" s="202" t="s">
        <v>125</v>
      </c>
      <c r="E187" s="203" t="s">
        <v>303</v>
      </c>
      <c r="F187" s="204" t="s">
        <v>304</v>
      </c>
      <c r="G187" s="205" t="s">
        <v>233</v>
      </c>
      <c r="H187" s="206">
        <v>1</v>
      </c>
      <c r="I187" s="207"/>
      <c r="J187" s="208">
        <f>ROUND(I187*H187,2)</f>
        <v>0</v>
      </c>
      <c r="K187" s="204" t="s">
        <v>19</v>
      </c>
      <c r="L187" s="46"/>
      <c r="M187" s="209" t="s">
        <v>19</v>
      </c>
      <c r="N187" s="210" t="s">
        <v>46</v>
      </c>
      <c r="O187" s="86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3" t="s">
        <v>130</v>
      </c>
      <c r="AT187" s="213" t="s">
        <v>125</v>
      </c>
      <c r="AU187" s="213" t="s">
        <v>85</v>
      </c>
      <c r="AY187" s="19" t="s">
        <v>122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9" t="s">
        <v>83</v>
      </c>
      <c r="BK187" s="214">
        <f>ROUND(I187*H187,2)</f>
        <v>0</v>
      </c>
      <c r="BL187" s="19" t="s">
        <v>130</v>
      </c>
      <c r="BM187" s="213" t="s">
        <v>305</v>
      </c>
    </row>
    <row r="188" s="2" customFormat="1">
      <c r="A188" s="40"/>
      <c r="B188" s="41"/>
      <c r="C188" s="42"/>
      <c r="D188" s="215" t="s">
        <v>132</v>
      </c>
      <c r="E188" s="42"/>
      <c r="F188" s="216" t="s">
        <v>304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132</v>
      </c>
      <c r="AU188" s="19" t="s">
        <v>85</v>
      </c>
    </row>
    <row r="189" s="2" customFormat="1" ht="16.5" customHeight="1">
      <c r="A189" s="40"/>
      <c r="B189" s="41"/>
      <c r="C189" s="202" t="s">
        <v>306</v>
      </c>
      <c r="D189" s="202" t="s">
        <v>125</v>
      </c>
      <c r="E189" s="203" t="s">
        <v>307</v>
      </c>
      <c r="F189" s="204" t="s">
        <v>308</v>
      </c>
      <c r="G189" s="205" t="s">
        <v>233</v>
      </c>
      <c r="H189" s="206">
        <v>1</v>
      </c>
      <c r="I189" s="207"/>
      <c r="J189" s="208">
        <f>ROUND(I189*H189,2)</f>
        <v>0</v>
      </c>
      <c r="K189" s="204" t="s">
        <v>19</v>
      </c>
      <c r="L189" s="46"/>
      <c r="M189" s="209" t="s">
        <v>19</v>
      </c>
      <c r="N189" s="210" t="s">
        <v>46</v>
      </c>
      <c r="O189" s="86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3" t="s">
        <v>130</v>
      </c>
      <c r="AT189" s="213" t="s">
        <v>125</v>
      </c>
      <c r="AU189" s="213" t="s">
        <v>85</v>
      </c>
      <c r="AY189" s="19" t="s">
        <v>122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9" t="s">
        <v>83</v>
      </c>
      <c r="BK189" s="214">
        <f>ROUND(I189*H189,2)</f>
        <v>0</v>
      </c>
      <c r="BL189" s="19" t="s">
        <v>130</v>
      </c>
      <c r="BM189" s="213" t="s">
        <v>309</v>
      </c>
    </row>
    <row r="190" s="2" customFormat="1">
      <c r="A190" s="40"/>
      <c r="B190" s="41"/>
      <c r="C190" s="42"/>
      <c r="D190" s="215" t="s">
        <v>132</v>
      </c>
      <c r="E190" s="42"/>
      <c r="F190" s="216" t="s">
        <v>308</v>
      </c>
      <c r="G190" s="42"/>
      <c r="H190" s="42"/>
      <c r="I190" s="217"/>
      <c r="J190" s="42"/>
      <c r="K190" s="42"/>
      <c r="L190" s="46"/>
      <c r="M190" s="218"/>
      <c r="N190" s="219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132</v>
      </c>
      <c r="AU190" s="19" t="s">
        <v>85</v>
      </c>
    </row>
    <row r="191" s="2" customFormat="1" ht="24.15" customHeight="1">
      <c r="A191" s="40"/>
      <c r="B191" s="41"/>
      <c r="C191" s="202" t="s">
        <v>310</v>
      </c>
      <c r="D191" s="202" t="s">
        <v>125</v>
      </c>
      <c r="E191" s="203" t="s">
        <v>311</v>
      </c>
      <c r="F191" s="204" t="s">
        <v>312</v>
      </c>
      <c r="G191" s="205" t="s">
        <v>233</v>
      </c>
      <c r="H191" s="206">
        <v>1</v>
      </c>
      <c r="I191" s="207"/>
      <c r="J191" s="208">
        <f>ROUND(I191*H191,2)</f>
        <v>0</v>
      </c>
      <c r="K191" s="204" t="s">
        <v>19</v>
      </c>
      <c r="L191" s="46"/>
      <c r="M191" s="209" t="s">
        <v>19</v>
      </c>
      <c r="N191" s="210" t="s">
        <v>46</v>
      </c>
      <c r="O191" s="86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3" t="s">
        <v>130</v>
      </c>
      <c r="AT191" s="213" t="s">
        <v>125</v>
      </c>
      <c r="AU191" s="213" t="s">
        <v>85</v>
      </c>
      <c r="AY191" s="19" t="s">
        <v>122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9" t="s">
        <v>83</v>
      </c>
      <c r="BK191" s="214">
        <f>ROUND(I191*H191,2)</f>
        <v>0</v>
      </c>
      <c r="BL191" s="19" t="s">
        <v>130</v>
      </c>
      <c r="BM191" s="213" t="s">
        <v>313</v>
      </c>
    </row>
    <row r="192" s="2" customFormat="1">
      <c r="A192" s="40"/>
      <c r="B192" s="41"/>
      <c r="C192" s="42"/>
      <c r="D192" s="215" t="s">
        <v>132</v>
      </c>
      <c r="E192" s="42"/>
      <c r="F192" s="216" t="s">
        <v>312</v>
      </c>
      <c r="G192" s="42"/>
      <c r="H192" s="42"/>
      <c r="I192" s="217"/>
      <c r="J192" s="42"/>
      <c r="K192" s="42"/>
      <c r="L192" s="46"/>
      <c r="M192" s="218"/>
      <c r="N192" s="21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132</v>
      </c>
      <c r="AU192" s="19" t="s">
        <v>85</v>
      </c>
    </row>
    <row r="193" s="2" customFormat="1" ht="16.5" customHeight="1">
      <c r="A193" s="40"/>
      <c r="B193" s="41"/>
      <c r="C193" s="202" t="s">
        <v>314</v>
      </c>
      <c r="D193" s="202" t="s">
        <v>125</v>
      </c>
      <c r="E193" s="203" t="s">
        <v>315</v>
      </c>
      <c r="F193" s="204" t="s">
        <v>316</v>
      </c>
      <c r="G193" s="205" t="s">
        <v>233</v>
      </c>
      <c r="H193" s="206">
        <v>80</v>
      </c>
      <c r="I193" s="207"/>
      <c r="J193" s="208">
        <f>ROUND(I193*H193,2)</f>
        <v>0</v>
      </c>
      <c r="K193" s="204" t="s">
        <v>19</v>
      </c>
      <c r="L193" s="46"/>
      <c r="M193" s="209" t="s">
        <v>19</v>
      </c>
      <c r="N193" s="210" t="s">
        <v>46</v>
      </c>
      <c r="O193" s="86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3" t="s">
        <v>130</v>
      </c>
      <c r="AT193" s="213" t="s">
        <v>125</v>
      </c>
      <c r="AU193" s="213" t="s">
        <v>85</v>
      </c>
      <c r="AY193" s="19" t="s">
        <v>122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9" t="s">
        <v>83</v>
      </c>
      <c r="BK193" s="214">
        <f>ROUND(I193*H193,2)</f>
        <v>0</v>
      </c>
      <c r="BL193" s="19" t="s">
        <v>130</v>
      </c>
      <c r="BM193" s="213" t="s">
        <v>317</v>
      </c>
    </row>
    <row r="194" s="2" customFormat="1">
      <c r="A194" s="40"/>
      <c r="B194" s="41"/>
      <c r="C194" s="42"/>
      <c r="D194" s="215" t="s">
        <v>132</v>
      </c>
      <c r="E194" s="42"/>
      <c r="F194" s="216" t="s">
        <v>316</v>
      </c>
      <c r="G194" s="42"/>
      <c r="H194" s="42"/>
      <c r="I194" s="217"/>
      <c r="J194" s="42"/>
      <c r="K194" s="42"/>
      <c r="L194" s="46"/>
      <c r="M194" s="218"/>
      <c r="N194" s="219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132</v>
      </c>
      <c r="AU194" s="19" t="s">
        <v>85</v>
      </c>
    </row>
    <row r="195" s="12" customFormat="1" ht="22.8" customHeight="1">
      <c r="A195" s="12"/>
      <c r="B195" s="186"/>
      <c r="C195" s="187"/>
      <c r="D195" s="188" t="s">
        <v>74</v>
      </c>
      <c r="E195" s="200" t="s">
        <v>318</v>
      </c>
      <c r="F195" s="200" t="s">
        <v>319</v>
      </c>
      <c r="G195" s="187"/>
      <c r="H195" s="187"/>
      <c r="I195" s="190"/>
      <c r="J195" s="201">
        <f>BK195</f>
        <v>0</v>
      </c>
      <c r="K195" s="187"/>
      <c r="L195" s="192"/>
      <c r="M195" s="193"/>
      <c r="N195" s="194"/>
      <c r="O195" s="194"/>
      <c r="P195" s="195">
        <f>SUM(P196:P197)</f>
        <v>0</v>
      </c>
      <c r="Q195" s="194"/>
      <c r="R195" s="195">
        <f>SUM(R196:R197)</f>
        <v>0</v>
      </c>
      <c r="S195" s="194"/>
      <c r="T195" s="196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97" t="s">
        <v>85</v>
      </c>
      <c r="AT195" s="198" t="s">
        <v>74</v>
      </c>
      <c r="AU195" s="198" t="s">
        <v>83</v>
      </c>
      <c r="AY195" s="197" t="s">
        <v>122</v>
      </c>
      <c r="BK195" s="199">
        <f>SUM(BK196:BK197)</f>
        <v>0</v>
      </c>
    </row>
    <row r="196" s="2" customFormat="1" ht="21.75" customHeight="1">
      <c r="A196" s="40"/>
      <c r="B196" s="41"/>
      <c r="C196" s="202" t="s">
        <v>320</v>
      </c>
      <c r="D196" s="202" t="s">
        <v>125</v>
      </c>
      <c r="E196" s="203" t="s">
        <v>321</v>
      </c>
      <c r="F196" s="204" t="s">
        <v>322</v>
      </c>
      <c r="G196" s="205" t="s">
        <v>207</v>
      </c>
      <c r="H196" s="206">
        <v>1</v>
      </c>
      <c r="I196" s="207"/>
      <c r="J196" s="208">
        <f>ROUND(I196*H196,2)</f>
        <v>0</v>
      </c>
      <c r="K196" s="204" t="s">
        <v>19</v>
      </c>
      <c r="L196" s="46"/>
      <c r="M196" s="209" t="s">
        <v>19</v>
      </c>
      <c r="N196" s="210" t="s">
        <v>46</v>
      </c>
      <c r="O196" s="86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3" t="s">
        <v>219</v>
      </c>
      <c r="AT196" s="213" t="s">
        <v>125</v>
      </c>
      <c r="AU196" s="213" t="s">
        <v>85</v>
      </c>
      <c r="AY196" s="19" t="s">
        <v>122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9" t="s">
        <v>83</v>
      </c>
      <c r="BK196" s="214">
        <f>ROUND(I196*H196,2)</f>
        <v>0</v>
      </c>
      <c r="BL196" s="19" t="s">
        <v>219</v>
      </c>
      <c r="BM196" s="213" t="s">
        <v>323</v>
      </c>
    </row>
    <row r="197" s="2" customFormat="1">
      <c r="A197" s="40"/>
      <c r="B197" s="41"/>
      <c r="C197" s="42"/>
      <c r="D197" s="215" t="s">
        <v>132</v>
      </c>
      <c r="E197" s="42"/>
      <c r="F197" s="216" t="s">
        <v>322</v>
      </c>
      <c r="G197" s="42"/>
      <c r="H197" s="42"/>
      <c r="I197" s="217"/>
      <c r="J197" s="42"/>
      <c r="K197" s="42"/>
      <c r="L197" s="46"/>
      <c r="M197" s="218"/>
      <c r="N197" s="219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132</v>
      </c>
      <c r="AU197" s="19" t="s">
        <v>85</v>
      </c>
    </row>
    <row r="198" s="12" customFormat="1" ht="22.8" customHeight="1">
      <c r="A198" s="12"/>
      <c r="B198" s="186"/>
      <c r="C198" s="187"/>
      <c r="D198" s="188" t="s">
        <v>74</v>
      </c>
      <c r="E198" s="200" t="s">
        <v>324</v>
      </c>
      <c r="F198" s="200" t="s">
        <v>325</v>
      </c>
      <c r="G198" s="187"/>
      <c r="H198" s="187"/>
      <c r="I198" s="190"/>
      <c r="J198" s="201">
        <f>BK198</f>
        <v>0</v>
      </c>
      <c r="K198" s="187"/>
      <c r="L198" s="192"/>
      <c r="M198" s="193"/>
      <c r="N198" s="194"/>
      <c r="O198" s="194"/>
      <c r="P198" s="195">
        <f>SUM(P199:P207)</f>
        <v>0</v>
      </c>
      <c r="Q198" s="194"/>
      <c r="R198" s="195">
        <f>SUM(R199:R207)</f>
        <v>0.00173</v>
      </c>
      <c r="S198" s="194"/>
      <c r="T198" s="196">
        <f>SUM(T199:T207)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97" t="s">
        <v>85</v>
      </c>
      <c r="AT198" s="198" t="s">
        <v>74</v>
      </c>
      <c r="AU198" s="198" t="s">
        <v>83</v>
      </c>
      <c r="AY198" s="197" t="s">
        <v>122</v>
      </c>
      <c r="BK198" s="199">
        <f>SUM(BK199:BK207)</f>
        <v>0</v>
      </c>
    </row>
    <row r="199" s="2" customFormat="1" ht="16.5" customHeight="1">
      <c r="A199" s="40"/>
      <c r="B199" s="41"/>
      <c r="C199" s="202" t="s">
        <v>326</v>
      </c>
      <c r="D199" s="202" t="s">
        <v>125</v>
      </c>
      <c r="E199" s="203" t="s">
        <v>327</v>
      </c>
      <c r="F199" s="204" t="s">
        <v>328</v>
      </c>
      <c r="G199" s="205" t="s">
        <v>207</v>
      </c>
      <c r="H199" s="206">
        <v>1</v>
      </c>
      <c r="I199" s="207"/>
      <c r="J199" s="208">
        <f>ROUND(I199*H199,2)</f>
        <v>0</v>
      </c>
      <c r="K199" s="204" t="s">
        <v>129</v>
      </c>
      <c r="L199" s="46"/>
      <c r="M199" s="209" t="s">
        <v>19</v>
      </c>
      <c r="N199" s="210" t="s">
        <v>46</v>
      </c>
      <c r="O199" s="86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3" t="s">
        <v>219</v>
      </c>
      <c r="AT199" s="213" t="s">
        <v>125</v>
      </c>
      <c r="AU199" s="213" t="s">
        <v>85</v>
      </c>
      <c r="AY199" s="19" t="s">
        <v>122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9" t="s">
        <v>83</v>
      </c>
      <c r="BK199" s="214">
        <f>ROUND(I199*H199,2)</f>
        <v>0</v>
      </c>
      <c r="BL199" s="19" t="s">
        <v>219</v>
      </c>
      <c r="BM199" s="213" t="s">
        <v>329</v>
      </c>
    </row>
    <row r="200" s="2" customFormat="1">
      <c r="A200" s="40"/>
      <c r="B200" s="41"/>
      <c r="C200" s="42"/>
      <c r="D200" s="215" t="s">
        <v>132</v>
      </c>
      <c r="E200" s="42"/>
      <c r="F200" s="216" t="s">
        <v>330</v>
      </c>
      <c r="G200" s="42"/>
      <c r="H200" s="42"/>
      <c r="I200" s="217"/>
      <c r="J200" s="42"/>
      <c r="K200" s="42"/>
      <c r="L200" s="46"/>
      <c r="M200" s="218"/>
      <c r="N200" s="21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132</v>
      </c>
      <c r="AU200" s="19" t="s">
        <v>85</v>
      </c>
    </row>
    <row r="201" s="2" customFormat="1">
      <c r="A201" s="40"/>
      <c r="B201" s="41"/>
      <c r="C201" s="42"/>
      <c r="D201" s="220" t="s">
        <v>134</v>
      </c>
      <c r="E201" s="42"/>
      <c r="F201" s="221" t="s">
        <v>331</v>
      </c>
      <c r="G201" s="42"/>
      <c r="H201" s="42"/>
      <c r="I201" s="217"/>
      <c r="J201" s="42"/>
      <c r="K201" s="42"/>
      <c r="L201" s="46"/>
      <c r="M201" s="218"/>
      <c r="N201" s="21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134</v>
      </c>
      <c r="AU201" s="19" t="s">
        <v>85</v>
      </c>
    </row>
    <row r="202" s="13" customFormat="1">
      <c r="A202" s="13"/>
      <c r="B202" s="222"/>
      <c r="C202" s="223"/>
      <c r="D202" s="215" t="s">
        <v>136</v>
      </c>
      <c r="E202" s="224" t="s">
        <v>19</v>
      </c>
      <c r="F202" s="225" t="s">
        <v>332</v>
      </c>
      <c r="G202" s="223"/>
      <c r="H202" s="224" t="s">
        <v>19</v>
      </c>
      <c r="I202" s="226"/>
      <c r="J202" s="223"/>
      <c r="K202" s="223"/>
      <c r="L202" s="227"/>
      <c r="M202" s="228"/>
      <c r="N202" s="229"/>
      <c r="O202" s="229"/>
      <c r="P202" s="229"/>
      <c r="Q202" s="229"/>
      <c r="R202" s="229"/>
      <c r="S202" s="229"/>
      <c r="T202" s="23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1" t="s">
        <v>136</v>
      </c>
      <c r="AU202" s="231" t="s">
        <v>85</v>
      </c>
      <c r="AV202" s="13" t="s">
        <v>83</v>
      </c>
      <c r="AW202" s="13" t="s">
        <v>36</v>
      </c>
      <c r="AX202" s="13" t="s">
        <v>75</v>
      </c>
      <c r="AY202" s="231" t="s">
        <v>122</v>
      </c>
    </row>
    <row r="203" s="14" customFormat="1">
      <c r="A203" s="14"/>
      <c r="B203" s="232"/>
      <c r="C203" s="233"/>
      <c r="D203" s="215" t="s">
        <v>136</v>
      </c>
      <c r="E203" s="234" t="s">
        <v>19</v>
      </c>
      <c r="F203" s="235" t="s">
        <v>83</v>
      </c>
      <c r="G203" s="233"/>
      <c r="H203" s="236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2" t="s">
        <v>136</v>
      </c>
      <c r="AU203" s="242" t="s">
        <v>85</v>
      </c>
      <c r="AV203" s="14" t="s">
        <v>85</v>
      </c>
      <c r="AW203" s="14" t="s">
        <v>36</v>
      </c>
      <c r="AX203" s="14" t="s">
        <v>83</v>
      </c>
      <c r="AY203" s="242" t="s">
        <v>122</v>
      </c>
    </row>
    <row r="204" s="2" customFormat="1" ht="16.5" customHeight="1">
      <c r="A204" s="40"/>
      <c r="B204" s="41"/>
      <c r="C204" s="243" t="s">
        <v>333</v>
      </c>
      <c r="D204" s="243" t="s">
        <v>334</v>
      </c>
      <c r="E204" s="244" t="s">
        <v>335</v>
      </c>
      <c r="F204" s="245" t="s">
        <v>336</v>
      </c>
      <c r="G204" s="246" t="s">
        <v>207</v>
      </c>
      <c r="H204" s="247">
        <v>1</v>
      </c>
      <c r="I204" s="248"/>
      <c r="J204" s="249">
        <f>ROUND(I204*H204,2)</f>
        <v>0</v>
      </c>
      <c r="K204" s="245" t="s">
        <v>19</v>
      </c>
      <c r="L204" s="250"/>
      <c r="M204" s="251" t="s">
        <v>19</v>
      </c>
      <c r="N204" s="252" t="s">
        <v>46</v>
      </c>
      <c r="O204" s="86"/>
      <c r="P204" s="211">
        <f>O204*H204</f>
        <v>0</v>
      </c>
      <c r="Q204" s="211">
        <v>0.0015</v>
      </c>
      <c r="R204" s="211">
        <f>Q204*H204</f>
        <v>0.0015</v>
      </c>
      <c r="S204" s="211">
        <v>0</v>
      </c>
      <c r="T204" s="21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3" t="s">
        <v>302</v>
      </c>
      <c r="AT204" s="213" t="s">
        <v>334</v>
      </c>
      <c r="AU204" s="213" t="s">
        <v>85</v>
      </c>
      <c r="AY204" s="19" t="s">
        <v>122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9" t="s">
        <v>83</v>
      </c>
      <c r="BK204" s="214">
        <f>ROUND(I204*H204,2)</f>
        <v>0</v>
      </c>
      <c r="BL204" s="19" t="s">
        <v>219</v>
      </c>
      <c r="BM204" s="213" t="s">
        <v>337</v>
      </c>
    </row>
    <row r="205" s="2" customFormat="1">
      <c r="A205" s="40"/>
      <c r="B205" s="41"/>
      <c r="C205" s="42"/>
      <c r="D205" s="215" t="s">
        <v>132</v>
      </c>
      <c r="E205" s="42"/>
      <c r="F205" s="216" t="s">
        <v>336</v>
      </c>
      <c r="G205" s="42"/>
      <c r="H205" s="42"/>
      <c r="I205" s="217"/>
      <c r="J205" s="42"/>
      <c r="K205" s="42"/>
      <c r="L205" s="46"/>
      <c r="M205" s="218"/>
      <c r="N205" s="219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132</v>
      </c>
      <c r="AU205" s="19" t="s">
        <v>85</v>
      </c>
    </row>
    <row r="206" s="2" customFormat="1" ht="16.5" customHeight="1">
      <c r="A206" s="40"/>
      <c r="B206" s="41"/>
      <c r="C206" s="243" t="s">
        <v>338</v>
      </c>
      <c r="D206" s="243" t="s">
        <v>334</v>
      </c>
      <c r="E206" s="244" t="s">
        <v>339</v>
      </c>
      <c r="F206" s="245" t="s">
        <v>340</v>
      </c>
      <c r="G206" s="246" t="s">
        <v>207</v>
      </c>
      <c r="H206" s="247">
        <v>1</v>
      </c>
      <c r="I206" s="248"/>
      <c r="J206" s="249">
        <f>ROUND(I206*H206,2)</f>
        <v>0</v>
      </c>
      <c r="K206" s="245" t="s">
        <v>19</v>
      </c>
      <c r="L206" s="250"/>
      <c r="M206" s="251" t="s">
        <v>19</v>
      </c>
      <c r="N206" s="252" t="s">
        <v>46</v>
      </c>
      <c r="O206" s="86"/>
      <c r="P206" s="211">
        <f>O206*H206</f>
        <v>0</v>
      </c>
      <c r="Q206" s="211">
        <v>0.00023000000000000001</v>
      </c>
      <c r="R206" s="211">
        <f>Q206*H206</f>
        <v>0.00023000000000000001</v>
      </c>
      <c r="S206" s="211">
        <v>0</v>
      </c>
      <c r="T206" s="21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3" t="s">
        <v>302</v>
      </c>
      <c r="AT206" s="213" t="s">
        <v>334</v>
      </c>
      <c r="AU206" s="213" t="s">
        <v>85</v>
      </c>
      <c r="AY206" s="19" t="s">
        <v>122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9" t="s">
        <v>83</v>
      </c>
      <c r="BK206" s="214">
        <f>ROUND(I206*H206,2)</f>
        <v>0</v>
      </c>
      <c r="BL206" s="19" t="s">
        <v>219</v>
      </c>
      <c r="BM206" s="213" t="s">
        <v>341</v>
      </c>
    </row>
    <row r="207" s="2" customFormat="1">
      <c r="A207" s="40"/>
      <c r="B207" s="41"/>
      <c r="C207" s="42"/>
      <c r="D207" s="215" t="s">
        <v>132</v>
      </c>
      <c r="E207" s="42"/>
      <c r="F207" s="216" t="s">
        <v>340</v>
      </c>
      <c r="G207" s="42"/>
      <c r="H207" s="42"/>
      <c r="I207" s="217"/>
      <c r="J207" s="42"/>
      <c r="K207" s="42"/>
      <c r="L207" s="46"/>
      <c r="M207" s="218"/>
      <c r="N207" s="219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132</v>
      </c>
      <c r="AU207" s="19" t="s">
        <v>85</v>
      </c>
    </row>
    <row r="208" s="12" customFormat="1" ht="22.8" customHeight="1">
      <c r="A208" s="12"/>
      <c r="B208" s="186"/>
      <c r="C208" s="187"/>
      <c r="D208" s="188" t="s">
        <v>74</v>
      </c>
      <c r="E208" s="200" t="s">
        <v>342</v>
      </c>
      <c r="F208" s="200" t="s">
        <v>343</v>
      </c>
      <c r="G208" s="187"/>
      <c r="H208" s="187"/>
      <c r="I208" s="190"/>
      <c r="J208" s="201">
        <f>BK208</f>
        <v>0</v>
      </c>
      <c r="K208" s="187"/>
      <c r="L208" s="192"/>
      <c r="M208" s="193"/>
      <c r="N208" s="194"/>
      <c r="O208" s="194"/>
      <c r="P208" s="195">
        <f>SUM(P209:P216)</f>
        <v>0</v>
      </c>
      <c r="Q208" s="194"/>
      <c r="R208" s="195">
        <f>SUM(R209:R216)</f>
        <v>0.01248</v>
      </c>
      <c r="S208" s="194"/>
      <c r="T208" s="196">
        <f>SUM(T209:T216)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7" t="s">
        <v>85</v>
      </c>
      <c r="AT208" s="198" t="s">
        <v>74</v>
      </c>
      <c r="AU208" s="198" t="s">
        <v>83</v>
      </c>
      <c r="AY208" s="197" t="s">
        <v>122</v>
      </c>
      <c r="BK208" s="199">
        <f>SUM(BK209:BK216)</f>
        <v>0</v>
      </c>
    </row>
    <row r="209" s="2" customFormat="1" ht="16.5" customHeight="1">
      <c r="A209" s="40"/>
      <c r="B209" s="41"/>
      <c r="C209" s="202" t="s">
        <v>344</v>
      </c>
      <c r="D209" s="202" t="s">
        <v>125</v>
      </c>
      <c r="E209" s="203" t="s">
        <v>345</v>
      </c>
      <c r="F209" s="204" t="s">
        <v>346</v>
      </c>
      <c r="G209" s="205" t="s">
        <v>347</v>
      </c>
      <c r="H209" s="206">
        <v>8</v>
      </c>
      <c r="I209" s="207"/>
      <c r="J209" s="208">
        <f>ROUND(I209*H209,2)</f>
        <v>0</v>
      </c>
      <c r="K209" s="204" t="s">
        <v>129</v>
      </c>
      <c r="L209" s="46"/>
      <c r="M209" s="209" t="s">
        <v>19</v>
      </c>
      <c r="N209" s="210" t="s">
        <v>46</v>
      </c>
      <c r="O209" s="86"/>
      <c r="P209" s="211">
        <f>O209*H209</f>
        <v>0</v>
      </c>
      <c r="Q209" s="211">
        <v>6.0000000000000002E-05</v>
      </c>
      <c r="R209" s="211">
        <f>Q209*H209</f>
        <v>0.00048000000000000001</v>
      </c>
      <c r="S209" s="211">
        <v>0</v>
      </c>
      <c r="T209" s="21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3" t="s">
        <v>219</v>
      </c>
      <c r="AT209" s="213" t="s">
        <v>125</v>
      </c>
      <c r="AU209" s="213" t="s">
        <v>85</v>
      </c>
      <c r="AY209" s="19" t="s">
        <v>122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9" t="s">
        <v>83</v>
      </c>
      <c r="BK209" s="214">
        <f>ROUND(I209*H209,2)</f>
        <v>0</v>
      </c>
      <c r="BL209" s="19" t="s">
        <v>219</v>
      </c>
      <c r="BM209" s="213" t="s">
        <v>348</v>
      </c>
    </row>
    <row r="210" s="2" customFormat="1">
      <c r="A210" s="40"/>
      <c r="B210" s="41"/>
      <c r="C210" s="42"/>
      <c r="D210" s="215" t="s">
        <v>132</v>
      </c>
      <c r="E210" s="42"/>
      <c r="F210" s="216" t="s">
        <v>349</v>
      </c>
      <c r="G210" s="42"/>
      <c r="H210" s="42"/>
      <c r="I210" s="217"/>
      <c r="J210" s="42"/>
      <c r="K210" s="42"/>
      <c r="L210" s="46"/>
      <c r="M210" s="218"/>
      <c r="N210" s="219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132</v>
      </c>
      <c r="AU210" s="19" t="s">
        <v>85</v>
      </c>
    </row>
    <row r="211" s="2" customFormat="1">
      <c r="A211" s="40"/>
      <c r="B211" s="41"/>
      <c r="C211" s="42"/>
      <c r="D211" s="220" t="s">
        <v>134</v>
      </c>
      <c r="E211" s="42"/>
      <c r="F211" s="221" t="s">
        <v>350</v>
      </c>
      <c r="G211" s="42"/>
      <c r="H211" s="42"/>
      <c r="I211" s="217"/>
      <c r="J211" s="42"/>
      <c r="K211" s="42"/>
      <c r="L211" s="46"/>
      <c r="M211" s="218"/>
      <c r="N211" s="21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134</v>
      </c>
      <c r="AU211" s="19" t="s">
        <v>85</v>
      </c>
    </row>
    <row r="212" s="2" customFormat="1" ht="16.5" customHeight="1">
      <c r="A212" s="40"/>
      <c r="B212" s="41"/>
      <c r="C212" s="243" t="s">
        <v>351</v>
      </c>
      <c r="D212" s="243" t="s">
        <v>334</v>
      </c>
      <c r="E212" s="244" t="s">
        <v>352</v>
      </c>
      <c r="F212" s="245" t="s">
        <v>353</v>
      </c>
      <c r="G212" s="246" t="s">
        <v>207</v>
      </c>
      <c r="H212" s="247">
        <v>1</v>
      </c>
      <c r="I212" s="248"/>
      <c r="J212" s="249">
        <f>ROUND(I212*H212,2)</f>
        <v>0</v>
      </c>
      <c r="K212" s="245" t="s">
        <v>129</v>
      </c>
      <c r="L212" s="250"/>
      <c r="M212" s="251" t="s">
        <v>19</v>
      </c>
      <c r="N212" s="252" t="s">
        <v>46</v>
      </c>
      <c r="O212" s="86"/>
      <c r="P212" s="211">
        <f>O212*H212</f>
        <v>0</v>
      </c>
      <c r="Q212" s="211">
        <v>0.012</v>
      </c>
      <c r="R212" s="211">
        <f>Q212*H212</f>
        <v>0.012</v>
      </c>
      <c r="S212" s="211">
        <v>0</v>
      </c>
      <c r="T212" s="21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3" t="s">
        <v>302</v>
      </c>
      <c r="AT212" s="213" t="s">
        <v>334</v>
      </c>
      <c r="AU212" s="213" t="s">
        <v>85</v>
      </c>
      <c r="AY212" s="19" t="s">
        <v>122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9" t="s">
        <v>83</v>
      </c>
      <c r="BK212" s="214">
        <f>ROUND(I212*H212,2)</f>
        <v>0</v>
      </c>
      <c r="BL212" s="19" t="s">
        <v>219</v>
      </c>
      <c r="BM212" s="213" t="s">
        <v>354</v>
      </c>
    </row>
    <row r="213" s="2" customFormat="1">
      <c r="A213" s="40"/>
      <c r="B213" s="41"/>
      <c r="C213" s="42"/>
      <c r="D213" s="215" t="s">
        <v>132</v>
      </c>
      <c r="E213" s="42"/>
      <c r="F213" s="216" t="s">
        <v>353</v>
      </c>
      <c r="G213" s="42"/>
      <c r="H213" s="42"/>
      <c r="I213" s="217"/>
      <c r="J213" s="42"/>
      <c r="K213" s="42"/>
      <c r="L213" s="46"/>
      <c r="M213" s="218"/>
      <c r="N213" s="219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132</v>
      </c>
      <c r="AU213" s="19" t="s">
        <v>85</v>
      </c>
    </row>
    <row r="214" s="2" customFormat="1" ht="16.5" customHeight="1">
      <c r="A214" s="40"/>
      <c r="B214" s="41"/>
      <c r="C214" s="202" t="s">
        <v>355</v>
      </c>
      <c r="D214" s="202" t="s">
        <v>125</v>
      </c>
      <c r="E214" s="203" t="s">
        <v>356</v>
      </c>
      <c r="F214" s="204" t="s">
        <v>357</v>
      </c>
      <c r="G214" s="205" t="s">
        <v>224</v>
      </c>
      <c r="H214" s="206">
        <v>0.012</v>
      </c>
      <c r="I214" s="207"/>
      <c r="J214" s="208">
        <f>ROUND(I214*H214,2)</f>
        <v>0</v>
      </c>
      <c r="K214" s="204" t="s">
        <v>129</v>
      </c>
      <c r="L214" s="46"/>
      <c r="M214" s="209" t="s">
        <v>19</v>
      </c>
      <c r="N214" s="210" t="s">
        <v>46</v>
      </c>
      <c r="O214" s="86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3" t="s">
        <v>219</v>
      </c>
      <c r="AT214" s="213" t="s">
        <v>125</v>
      </c>
      <c r="AU214" s="213" t="s">
        <v>85</v>
      </c>
      <c r="AY214" s="19" t="s">
        <v>122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9" t="s">
        <v>83</v>
      </c>
      <c r="BK214" s="214">
        <f>ROUND(I214*H214,2)</f>
        <v>0</v>
      </c>
      <c r="BL214" s="19" t="s">
        <v>219</v>
      </c>
      <c r="BM214" s="213" t="s">
        <v>358</v>
      </c>
    </row>
    <row r="215" s="2" customFormat="1">
      <c r="A215" s="40"/>
      <c r="B215" s="41"/>
      <c r="C215" s="42"/>
      <c r="D215" s="215" t="s">
        <v>132</v>
      </c>
      <c r="E215" s="42"/>
      <c r="F215" s="216" t="s">
        <v>359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132</v>
      </c>
      <c r="AU215" s="19" t="s">
        <v>85</v>
      </c>
    </row>
    <row r="216" s="2" customFormat="1">
      <c r="A216" s="40"/>
      <c r="B216" s="41"/>
      <c r="C216" s="42"/>
      <c r="D216" s="220" t="s">
        <v>134</v>
      </c>
      <c r="E216" s="42"/>
      <c r="F216" s="221" t="s">
        <v>360</v>
      </c>
      <c r="G216" s="42"/>
      <c r="H216" s="42"/>
      <c r="I216" s="217"/>
      <c r="J216" s="42"/>
      <c r="K216" s="42"/>
      <c r="L216" s="46"/>
      <c r="M216" s="218"/>
      <c r="N216" s="219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134</v>
      </c>
      <c r="AU216" s="19" t="s">
        <v>85</v>
      </c>
    </row>
    <row r="217" s="12" customFormat="1" ht="22.8" customHeight="1">
      <c r="A217" s="12"/>
      <c r="B217" s="186"/>
      <c r="C217" s="187"/>
      <c r="D217" s="188" t="s">
        <v>74</v>
      </c>
      <c r="E217" s="200" t="s">
        <v>361</v>
      </c>
      <c r="F217" s="200" t="s">
        <v>362</v>
      </c>
      <c r="G217" s="187"/>
      <c r="H217" s="187"/>
      <c r="I217" s="190"/>
      <c r="J217" s="201">
        <f>BK217</f>
        <v>0</v>
      </c>
      <c r="K217" s="187"/>
      <c r="L217" s="192"/>
      <c r="M217" s="193"/>
      <c r="N217" s="194"/>
      <c r="O217" s="194"/>
      <c r="P217" s="195">
        <f>SUM(P218:P234)</f>
        <v>0</v>
      </c>
      <c r="Q217" s="194"/>
      <c r="R217" s="195">
        <f>SUM(R218:R234)</f>
        <v>0.0061582499999999988</v>
      </c>
      <c r="S217" s="194"/>
      <c r="T217" s="196">
        <f>SUM(T218:T234)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97" t="s">
        <v>85</v>
      </c>
      <c r="AT217" s="198" t="s">
        <v>74</v>
      </c>
      <c r="AU217" s="198" t="s">
        <v>83</v>
      </c>
      <c r="AY217" s="197" t="s">
        <v>122</v>
      </c>
      <c r="BK217" s="199">
        <f>SUM(BK218:BK234)</f>
        <v>0</v>
      </c>
    </row>
    <row r="218" s="2" customFormat="1" ht="16.5" customHeight="1">
      <c r="A218" s="40"/>
      <c r="B218" s="41"/>
      <c r="C218" s="202" t="s">
        <v>363</v>
      </c>
      <c r="D218" s="202" t="s">
        <v>125</v>
      </c>
      <c r="E218" s="203" t="s">
        <v>364</v>
      </c>
      <c r="F218" s="204" t="s">
        <v>365</v>
      </c>
      <c r="G218" s="205" t="s">
        <v>128</v>
      </c>
      <c r="H218" s="206">
        <v>12.074999999999999</v>
      </c>
      <c r="I218" s="207"/>
      <c r="J218" s="208">
        <f>ROUND(I218*H218,2)</f>
        <v>0</v>
      </c>
      <c r="K218" s="204" t="s">
        <v>129</v>
      </c>
      <c r="L218" s="46"/>
      <c r="M218" s="209" t="s">
        <v>19</v>
      </c>
      <c r="N218" s="210" t="s">
        <v>46</v>
      </c>
      <c r="O218" s="86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3" t="s">
        <v>219</v>
      </c>
      <c r="AT218" s="213" t="s">
        <v>125</v>
      </c>
      <c r="AU218" s="213" t="s">
        <v>85</v>
      </c>
      <c r="AY218" s="19" t="s">
        <v>122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9" t="s">
        <v>83</v>
      </c>
      <c r="BK218" s="214">
        <f>ROUND(I218*H218,2)</f>
        <v>0</v>
      </c>
      <c r="BL218" s="19" t="s">
        <v>219</v>
      </c>
      <c r="BM218" s="213" t="s">
        <v>366</v>
      </c>
    </row>
    <row r="219" s="2" customFormat="1">
      <c r="A219" s="40"/>
      <c r="B219" s="41"/>
      <c r="C219" s="42"/>
      <c r="D219" s="215" t="s">
        <v>132</v>
      </c>
      <c r="E219" s="42"/>
      <c r="F219" s="216" t="s">
        <v>367</v>
      </c>
      <c r="G219" s="42"/>
      <c r="H219" s="42"/>
      <c r="I219" s="217"/>
      <c r="J219" s="42"/>
      <c r="K219" s="42"/>
      <c r="L219" s="46"/>
      <c r="M219" s="218"/>
      <c r="N219" s="219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132</v>
      </c>
      <c r="AU219" s="19" t="s">
        <v>85</v>
      </c>
    </row>
    <row r="220" s="2" customFormat="1">
      <c r="A220" s="40"/>
      <c r="B220" s="41"/>
      <c r="C220" s="42"/>
      <c r="D220" s="220" t="s">
        <v>134</v>
      </c>
      <c r="E220" s="42"/>
      <c r="F220" s="221" t="s">
        <v>368</v>
      </c>
      <c r="G220" s="42"/>
      <c r="H220" s="42"/>
      <c r="I220" s="217"/>
      <c r="J220" s="42"/>
      <c r="K220" s="42"/>
      <c r="L220" s="46"/>
      <c r="M220" s="218"/>
      <c r="N220" s="219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134</v>
      </c>
      <c r="AU220" s="19" t="s">
        <v>85</v>
      </c>
    </row>
    <row r="221" s="13" customFormat="1">
      <c r="A221" s="13"/>
      <c r="B221" s="222"/>
      <c r="C221" s="223"/>
      <c r="D221" s="215" t="s">
        <v>136</v>
      </c>
      <c r="E221" s="224" t="s">
        <v>19</v>
      </c>
      <c r="F221" s="225" t="s">
        <v>369</v>
      </c>
      <c r="G221" s="223"/>
      <c r="H221" s="224" t="s">
        <v>19</v>
      </c>
      <c r="I221" s="226"/>
      <c r="J221" s="223"/>
      <c r="K221" s="223"/>
      <c r="L221" s="227"/>
      <c r="M221" s="228"/>
      <c r="N221" s="229"/>
      <c r="O221" s="229"/>
      <c r="P221" s="229"/>
      <c r="Q221" s="229"/>
      <c r="R221" s="229"/>
      <c r="S221" s="229"/>
      <c r="T221" s="23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1" t="s">
        <v>136</v>
      </c>
      <c r="AU221" s="231" t="s">
        <v>85</v>
      </c>
      <c r="AV221" s="13" t="s">
        <v>83</v>
      </c>
      <c r="AW221" s="13" t="s">
        <v>36</v>
      </c>
      <c r="AX221" s="13" t="s">
        <v>75</v>
      </c>
      <c r="AY221" s="231" t="s">
        <v>122</v>
      </c>
    </row>
    <row r="222" s="14" customFormat="1">
      <c r="A222" s="14"/>
      <c r="B222" s="232"/>
      <c r="C222" s="233"/>
      <c r="D222" s="215" t="s">
        <v>136</v>
      </c>
      <c r="E222" s="234" t="s">
        <v>19</v>
      </c>
      <c r="F222" s="235" t="s">
        <v>370</v>
      </c>
      <c r="G222" s="233"/>
      <c r="H222" s="236">
        <v>7.9500000000000002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136</v>
      </c>
      <c r="AU222" s="242" t="s">
        <v>85</v>
      </c>
      <c r="AV222" s="14" t="s">
        <v>85</v>
      </c>
      <c r="AW222" s="14" t="s">
        <v>36</v>
      </c>
      <c r="AX222" s="14" t="s">
        <v>75</v>
      </c>
      <c r="AY222" s="242" t="s">
        <v>122</v>
      </c>
    </row>
    <row r="223" s="14" customFormat="1">
      <c r="A223" s="14"/>
      <c r="B223" s="232"/>
      <c r="C223" s="233"/>
      <c r="D223" s="215" t="s">
        <v>136</v>
      </c>
      <c r="E223" s="234" t="s">
        <v>19</v>
      </c>
      <c r="F223" s="235" t="s">
        <v>371</v>
      </c>
      <c r="G223" s="233"/>
      <c r="H223" s="236">
        <v>4.125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136</v>
      </c>
      <c r="AU223" s="242" t="s">
        <v>85</v>
      </c>
      <c r="AV223" s="14" t="s">
        <v>85</v>
      </c>
      <c r="AW223" s="14" t="s">
        <v>36</v>
      </c>
      <c r="AX223" s="14" t="s">
        <v>75</v>
      </c>
      <c r="AY223" s="242" t="s">
        <v>122</v>
      </c>
    </row>
    <row r="224" s="15" customFormat="1">
      <c r="A224" s="15"/>
      <c r="B224" s="253"/>
      <c r="C224" s="254"/>
      <c r="D224" s="215" t="s">
        <v>136</v>
      </c>
      <c r="E224" s="255" t="s">
        <v>19</v>
      </c>
      <c r="F224" s="256" t="s">
        <v>372</v>
      </c>
      <c r="G224" s="254"/>
      <c r="H224" s="257">
        <v>12.074999999999999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3" t="s">
        <v>136</v>
      </c>
      <c r="AU224" s="263" t="s">
        <v>85</v>
      </c>
      <c r="AV224" s="15" t="s">
        <v>130</v>
      </c>
      <c r="AW224" s="15" t="s">
        <v>36</v>
      </c>
      <c r="AX224" s="15" t="s">
        <v>83</v>
      </c>
      <c r="AY224" s="263" t="s">
        <v>122</v>
      </c>
    </row>
    <row r="225" s="2" customFormat="1" ht="16.5" customHeight="1">
      <c r="A225" s="40"/>
      <c r="B225" s="41"/>
      <c r="C225" s="202" t="s">
        <v>373</v>
      </c>
      <c r="D225" s="202" t="s">
        <v>125</v>
      </c>
      <c r="E225" s="203" t="s">
        <v>374</v>
      </c>
      <c r="F225" s="204" t="s">
        <v>375</v>
      </c>
      <c r="G225" s="205" t="s">
        <v>128</v>
      </c>
      <c r="H225" s="206">
        <v>12.074999999999999</v>
      </c>
      <c r="I225" s="207"/>
      <c r="J225" s="208">
        <f>ROUND(I225*H225,2)</f>
        <v>0</v>
      </c>
      <c r="K225" s="204" t="s">
        <v>129</v>
      </c>
      <c r="L225" s="46"/>
      <c r="M225" s="209" t="s">
        <v>19</v>
      </c>
      <c r="N225" s="210" t="s">
        <v>46</v>
      </c>
      <c r="O225" s="86"/>
      <c r="P225" s="211">
        <f>O225*H225</f>
        <v>0</v>
      </c>
      <c r="Q225" s="211">
        <v>0.00021000000000000001</v>
      </c>
      <c r="R225" s="211">
        <f>Q225*H225</f>
        <v>0.0025357499999999998</v>
      </c>
      <c r="S225" s="211">
        <v>0</v>
      </c>
      <c r="T225" s="21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3" t="s">
        <v>219</v>
      </c>
      <c r="AT225" s="213" t="s">
        <v>125</v>
      </c>
      <c r="AU225" s="213" t="s">
        <v>85</v>
      </c>
      <c r="AY225" s="19" t="s">
        <v>122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9" t="s">
        <v>83</v>
      </c>
      <c r="BK225" s="214">
        <f>ROUND(I225*H225,2)</f>
        <v>0</v>
      </c>
      <c r="BL225" s="19" t="s">
        <v>219</v>
      </c>
      <c r="BM225" s="213" t="s">
        <v>376</v>
      </c>
    </row>
    <row r="226" s="2" customFormat="1">
      <c r="A226" s="40"/>
      <c r="B226" s="41"/>
      <c r="C226" s="42"/>
      <c r="D226" s="215" t="s">
        <v>132</v>
      </c>
      <c r="E226" s="42"/>
      <c r="F226" s="216" t="s">
        <v>377</v>
      </c>
      <c r="G226" s="42"/>
      <c r="H226" s="42"/>
      <c r="I226" s="217"/>
      <c r="J226" s="42"/>
      <c r="K226" s="42"/>
      <c r="L226" s="46"/>
      <c r="M226" s="218"/>
      <c r="N226" s="219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132</v>
      </c>
      <c r="AU226" s="19" t="s">
        <v>85</v>
      </c>
    </row>
    <row r="227" s="2" customFormat="1">
      <c r="A227" s="40"/>
      <c r="B227" s="41"/>
      <c r="C227" s="42"/>
      <c r="D227" s="220" t="s">
        <v>134</v>
      </c>
      <c r="E227" s="42"/>
      <c r="F227" s="221" t="s">
        <v>378</v>
      </c>
      <c r="G227" s="42"/>
      <c r="H227" s="42"/>
      <c r="I227" s="217"/>
      <c r="J227" s="42"/>
      <c r="K227" s="42"/>
      <c r="L227" s="46"/>
      <c r="M227" s="218"/>
      <c r="N227" s="219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134</v>
      </c>
      <c r="AU227" s="19" t="s">
        <v>85</v>
      </c>
    </row>
    <row r="228" s="2" customFormat="1" ht="21.75" customHeight="1">
      <c r="A228" s="40"/>
      <c r="B228" s="41"/>
      <c r="C228" s="202" t="s">
        <v>379</v>
      </c>
      <c r="D228" s="202" t="s">
        <v>125</v>
      </c>
      <c r="E228" s="203" t="s">
        <v>380</v>
      </c>
      <c r="F228" s="204" t="s">
        <v>381</v>
      </c>
      <c r="G228" s="205" t="s">
        <v>128</v>
      </c>
      <c r="H228" s="206">
        <v>12.074999999999999</v>
      </c>
      <c r="I228" s="207"/>
      <c r="J228" s="208">
        <f>ROUND(I228*H228,2)</f>
        <v>0</v>
      </c>
      <c r="K228" s="204" t="s">
        <v>129</v>
      </c>
      <c r="L228" s="46"/>
      <c r="M228" s="209" t="s">
        <v>19</v>
      </c>
      <c r="N228" s="210" t="s">
        <v>46</v>
      </c>
      <c r="O228" s="86"/>
      <c r="P228" s="211">
        <f>O228*H228</f>
        <v>0</v>
      </c>
      <c r="Q228" s="211">
        <v>0.00029999999999999997</v>
      </c>
      <c r="R228" s="211">
        <f>Q228*H228</f>
        <v>0.0036224999999999994</v>
      </c>
      <c r="S228" s="211">
        <v>0</v>
      </c>
      <c r="T228" s="21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3" t="s">
        <v>219</v>
      </c>
      <c r="AT228" s="213" t="s">
        <v>125</v>
      </c>
      <c r="AU228" s="213" t="s">
        <v>85</v>
      </c>
      <c r="AY228" s="19" t="s">
        <v>122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9" t="s">
        <v>83</v>
      </c>
      <c r="BK228" s="214">
        <f>ROUND(I228*H228,2)</f>
        <v>0</v>
      </c>
      <c r="BL228" s="19" t="s">
        <v>219</v>
      </c>
      <c r="BM228" s="213" t="s">
        <v>382</v>
      </c>
    </row>
    <row r="229" s="2" customFormat="1">
      <c r="A229" s="40"/>
      <c r="B229" s="41"/>
      <c r="C229" s="42"/>
      <c r="D229" s="215" t="s">
        <v>132</v>
      </c>
      <c r="E229" s="42"/>
      <c r="F229" s="216" t="s">
        <v>383</v>
      </c>
      <c r="G229" s="42"/>
      <c r="H229" s="42"/>
      <c r="I229" s="217"/>
      <c r="J229" s="42"/>
      <c r="K229" s="42"/>
      <c r="L229" s="46"/>
      <c r="M229" s="218"/>
      <c r="N229" s="219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132</v>
      </c>
      <c r="AU229" s="19" t="s">
        <v>85</v>
      </c>
    </row>
    <row r="230" s="2" customFormat="1">
      <c r="A230" s="40"/>
      <c r="B230" s="41"/>
      <c r="C230" s="42"/>
      <c r="D230" s="220" t="s">
        <v>134</v>
      </c>
      <c r="E230" s="42"/>
      <c r="F230" s="221" t="s">
        <v>384</v>
      </c>
      <c r="G230" s="42"/>
      <c r="H230" s="42"/>
      <c r="I230" s="217"/>
      <c r="J230" s="42"/>
      <c r="K230" s="42"/>
      <c r="L230" s="46"/>
      <c r="M230" s="218"/>
      <c r="N230" s="219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134</v>
      </c>
      <c r="AU230" s="19" t="s">
        <v>85</v>
      </c>
    </row>
    <row r="231" s="13" customFormat="1">
      <c r="A231" s="13"/>
      <c r="B231" s="222"/>
      <c r="C231" s="223"/>
      <c r="D231" s="215" t="s">
        <v>136</v>
      </c>
      <c r="E231" s="224" t="s">
        <v>19</v>
      </c>
      <c r="F231" s="225" t="s">
        <v>369</v>
      </c>
      <c r="G231" s="223"/>
      <c r="H231" s="224" t="s">
        <v>19</v>
      </c>
      <c r="I231" s="226"/>
      <c r="J231" s="223"/>
      <c r="K231" s="223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136</v>
      </c>
      <c r="AU231" s="231" t="s">
        <v>85</v>
      </c>
      <c r="AV231" s="13" t="s">
        <v>83</v>
      </c>
      <c r="AW231" s="13" t="s">
        <v>36</v>
      </c>
      <c r="AX231" s="13" t="s">
        <v>75</v>
      </c>
      <c r="AY231" s="231" t="s">
        <v>122</v>
      </c>
    </row>
    <row r="232" s="14" customFormat="1">
      <c r="A232" s="14"/>
      <c r="B232" s="232"/>
      <c r="C232" s="233"/>
      <c r="D232" s="215" t="s">
        <v>136</v>
      </c>
      <c r="E232" s="234" t="s">
        <v>19</v>
      </c>
      <c r="F232" s="235" t="s">
        <v>370</v>
      </c>
      <c r="G232" s="233"/>
      <c r="H232" s="236">
        <v>7.9500000000000002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2" t="s">
        <v>136</v>
      </c>
      <c r="AU232" s="242" t="s">
        <v>85</v>
      </c>
      <c r="AV232" s="14" t="s">
        <v>85</v>
      </c>
      <c r="AW232" s="14" t="s">
        <v>36</v>
      </c>
      <c r="AX232" s="14" t="s">
        <v>75</v>
      </c>
      <c r="AY232" s="242" t="s">
        <v>122</v>
      </c>
    </row>
    <row r="233" s="14" customFormat="1">
      <c r="A233" s="14"/>
      <c r="B233" s="232"/>
      <c r="C233" s="233"/>
      <c r="D233" s="215" t="s">
        <v>136</v>
      </c>
      <c r="E233" s="234" t="s">
        <v>19</v>
      </c>
      <c r="F233" s="235" t="s">
        <v>371</v>
      </c>
      <c r="G233" s="233"/>
      <c r="H233" s="236">
        <v>4.125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136</v>
      </c>
      <c r="AU233" s="242" t="s">
        <v>85</v>
      </c>
      <c r="AV233" s="14" t="s">
        <v>85</v>
      </c>
      <c r="AW233" s="14" t="s">
        <v>36</v>
      </c>
      <c r="AX233" s="14" t="s">
        <v>75</v>
      </c>
      <c r="AY233" s="242" t="s">
        <v>122</v>
      </c>
    </row>
    <row r="234" s="15" customFormat="1">
      <c r="A234" s="15"/>
      <c r="B234" s="253"/>
      <c r="C234" s="254"/>
      <c r="D234" s="215" t="s">
        <v>136</v>
      </c>
      <c r="E234" s="255" t="s">
        <v>19</v>
      </c>
      <c r="F234" s="256" t="s">
        <v>372</v>
      </c>
      <c r="G234" s="254"/>
      <c r="H234" s="257">
        <v>12.074999999999999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3" t="s">
        <v>136</v>
      </c>
      <c r="AU234" s="263" t="s">
        <v>85</v>
      </c>
      <c r="AV234" s="15" t="s">
        <v>130</v>
      </c>
      <c r="AW234" s="15" t="s">
        <v>36</v>
      </c>
      <c r="AX234" s="15" t="s">
        <v>83</v>
      </c>
      <c r="AY234" s="263" t="s">
        <v>122</v>
      </c>
    </row>
    <row r="235" s="12" customFormat="1" ht="25.92" customHeight="1">
      <c r="A235" s="12"/>
      <c r="B235" s="186"/>
      <c r="C235" s="187"/>
      <c r="D235" s="188" t="s">
        <v>74</v>
      </c>
      <c r="E235" s="189" t="s">
        <v>385</v>
      </c>
      <c r="F235" s="189" t="s">
        <v>386</v>
      </c>
      <c r="G235" s="187"/>
      <c r="H235" s="187"/>
      <c r="I235" s="190"/>
      <c r="J235" s="191">
        <f>BK235</f>
        <v>0</v>
      </c>
      <c r="K235" s="187"/>
      <c r="L235" s="192"/>
      <c r="M235" s="193"/>
      <c r="N235" s="194"/>
      <c r="O235" s="194"/>
      <c r="P235" s="195">
        <f>P236+P242</f>
        <v>0</v>
      </c>
      <c r="Q235" s="194"/>
      <c r="R235" s="195">
        <f>R236+R242</f>
        <v>0</v>
      </c>
      <c r="S235" s="194"/>
      <c r="T235" s="196">
        <f>T236+T242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7" t="s">
        <v>159</v>
      </c>
      <c r="AT235" s="198" t="s">
        <v>74</v>
      </c>
      <c r="AU235" s="198" t="s">
        <v>75</v>
      </c>
      <c r="AY235" s="197" t="s">
        <v>122</v>
      </c>
      <c r="BK235" s="199">
        <f>BK236+BK242</f>
        <v>0</v>
      </c>
    </row>
    <row r="236" s="12" customFormat="1" ht="22.8" customHeight="1">
      <c r="A236" s="12"/>
      <c r="B236" s="186"/>
      <c r="C236" s="187"/>
      <c r="D236" s="188" t="s">
        <v>74</v>
      </c>
      <c r="E236" s="200" t="s">
        <v>387</v>
      </c>
      <c r="F236" s="200" t="s">
        <v>388</v>
      </c>
      <c r="G236" s="187"/>
      <c r="H236" s="187"/>
      <c r="I236" s="190"/>
      <c r="J236" s="201">
        <f>BK236</f>
        <v>0</v>
      </c>
      <c r="K236" s="187"/>
      <c r="L236" s="192"/>
      <c r="M236" s="193"/>
      <c r="N236" s="194"/>
      <c r="O236" s="194"/>
      <c r="P236" s="195">
        <f>SUM(P237:P241)</f>
        <v>0</v>
      </c>
      <c r="Q236" s="194"/>
      <c r="R236" s="195">
        <f>SUM(R237:R241)</f>
        <v>0</v>
      </c>
      <c r="S236" s="194"/>
      <c r="T236" s="196">
        <f>SUM(T237:T241)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7" t="s">
        <v>159</v>
      </c>
      <c r="AT236" s="198" t="s">
        <v>74</v>
      </c>
      <c r="AU236" s="198" t="s">
        <v>83</v>
      </c>
      <c r="AY236" s="197" t="s">
        <v>122</v>
      </c>
      <c r="BK236" s="199">
        <f>SUM(BK237:BK241)</f>
        <v>0</v>
      </c>
    </row>
    <row r="237" s="2" customFormat="1" ht="16.5" customHeight="1">
      <c r="A237" s="40"/>
      <c r="B237" s="41"/>
      <c r="C237" s="202" t="s">
        <v>389</v>
      </c>
      <c r="D237" s="202" t="s">
        <v>125</v>
      </c>
      <c r="E237" s="203" t="s">
        <v>390</v>
      </c>
      <c r="F237" s="204" t="s">
        <v>391</v>
      </c>
      <c r="G237" s="205" t="s">
        <v>392</v>
      </c>
      <c r="H237" s="206">
        <v>1</v>
      </c>
      <c r="I237" s="207"/>
      <c r="J237" s="208">
        <f>ROUND(I237*H237,2)</f>
        <v>0</v>
      </c>
      <c r="K237" s="204" t="s">
        <v>393</v>
      </c>
      <c r="L237" s="46"/>
      <c r="M237" s="209" t="s">
        <v>19</v>
      </c>
      <c r="N237" s="210" t="s">
        <v>46</v>
      </c>
      <c r="O237" s="86"/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3" t="s">
        <v>394</v>
      </c>
      <c r="AT237" s="213" t="s">
        <v>125</v>
      </c>
      <c r="AU237" s="213" t="s">
        <v>85</v>
      </c>
      <c r="AY237" s="19" t="s">
        <v>122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9" t="s">
        <v>83</v>
      </c>
      <c r="BK237" s="214">
        <f>ROUND(I237*H237,2)</f>
        <v>0</v>
      </c>
      <c r="BL237" s="19" t="s">
        <v>394</v>
      </c>
      <c r="BM237" s="213" t="s">
        <v>395</v>
      </c>
    </row>
    <row r="238" s="2" customFormat="1">
      <c r="A238" s="40"/>
      <c r="B238" s="41"/>
      <c r="C238" s="42"/>
      <c r="D238" s="215" t="s">
        <v>132</v>
      </c>
      <c r="E238" s="42"/>
      <c r="F238" s="216" t="s">
        <v>391</v>
      </c>
      <c r="G238" s="42"/>
      <c r="H238" s="42"/>
      <c r="I238" s="217"/>
      <c r="J238" s="42"/>
      <c r="K238" s="42"/>
      <c r="L238" s="46"/>
      <c r="M238" s="218"/>
      <c r="N238" s="219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132</v>
      </c>
      <c r="AU238" s="19" t="s">
        <v>85</v>
      </c>
    </row>
    <row r="239" s="2" customFormat="1">
      <c r="A239" s="40"/>
      <c r="B239" s="41"/>
      <c r="C239" s="42"/>
      <c r="D239" s="220" t="s">
        <v>134</v>
      </c>
      <c r="E239" s="42"/>
      <c r="F239" s="221" t="s">
        <v>396</v>
      </c>
      <c r="G239" s="42"/>
      <c r="H239" s="42"/>
      <c r="I239" s="217"/>
      <c r="J239" s="42"/>
      <c r="K239" s="42"/>
      <c r="L239" s="46"/>
      <c r="M239" s="218"/>
      <c r="N239" s="219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134</v>
      </c>
      <c r="AU239" s="19" t="s">
        <v>85</v>
      </c>
    </row>
    <row r="240" s="13" customFormat="1">
      <c r="A240" s="13"/>
      <c r="B240" s="222"/>
      <c r="C240" s="223"/>
      <c r="D240" s="215" t="s">
        <v>136</v>
      </c>
      <c r="E240" s="224" t="s">
        <v>19</v>
      </c>
      <c r="F240" s="225" t="s">
        <v>397</v>
      </c>
      <c r="G240" s="223"/>
      <c r="H240" s="224" t="s">
        <v>19</v>
      </c>
      <c r="I240" s="226"/>
      <c r="J240" s="223"/>
      <c r="K240" s="223"/>
      <c r="L240" s="227"/>
      <c r="M240" s="228"/>
      <c r="N240" s="229"/>
      <c r="O240" s="229"/>
      <c r="P240" s="229"/>
      <c r="Q240" s="229"/>
      <c r="R240" s="229"/>
      <c r="S240" s="229"/>
      <c r="T240" s="23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1" t="s">
        <v>136</v>
      </c>
      <c r="AU240" s="231" t="s">
        <v>85</v>
      </c>
      <c r="AV240" s="13" t="s">
        <v>83</v>
      </c>
      <c r="AW240" s="13" t="s">
        <v>36</v>
      </c>
      <c r="AX240" s="13" t="s">
        <v>75</v>
      </c>
      <c r="AY240" s="231" t="s">
        <v>122</v>
      </c>
    </row>
    <row r="241" s="14" customFormat="1">
      <c r="A241" s="14"/>
      <c r="B241" s="232"/>
      <c r="C241" s="233"/>
      <c r="D241" s="215" t="s">
        <v>136</v>
      </c>
      <c r="E241" s="234" t="s">
        <v>19</v>
      </c>
      <c r="F241" s="235" t="s">
        <v>83</v>
      </c>
      <c r="G241" s="233"/>
      <c r="H241" s="236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136</v>
      </c>
      <c r="AU241" s="242" t="s">
        <v>85</v>
      </c>
      <c r="AV241" s="14" t="s">
        <v>85</v>
      </c>
      <c r="AW241" s="14" t="s">
        <v>36</v>
      </c>
      <c r="AX241" s="14" t="s">
        <v>83</v>
      </c>
      <c r="AY241" s="242" t="s">
        <v>122</v>
      </c>
    </row>
    <row r="242" s="12" customFormat="1" ht="22.8" customHeight="1">
      <c r="A242" s="12"/>
      <c r="B242" s="186"/>
      <c r="C242" s="187"/>
      <c r="D242" s="188" t="s">
        <v>74</v>
      </c>
      <c r="E242" s="200" t="s">
        <v>398</v>
      </c>
      <c r="F242" s="200" t="s">
        <v>399</v>
      </c>
      <c r="G242" s="187"/>
      <c r="H242" s="187"/>
      <c r="I242" s="190"/>
      <c r="J242" s="201">
        <f>BK242</f>
        <v>0</v>
      </c>
      <c r="K242" s="187"/>
      <c r="L242" s="192"/>
      <c r="M242" s="193"/>
      <c r="N242" s="194"/>
      <c r="O242" s="194"/>
      <c r="P242" s="195">
        <f>SUM(P243:P251)</f>
        <v>0</v>
      </c>
      <c r="Q242" s="194"/>
      <c r="R242" s="195">
        <f>SUM(R243:R251)</f>
        <v>0</v>
      </c>
      <c r="S242" s="194"/>
      <c r="T242" s="196">
        <f>SUM(T243:T251)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7" t="s">
        <v>159</v>
      </c>
      <c r="AT242" s="198" t="s">
        <v>74</v>
      </c>
      <c r="AU242" s="198" t="s">
        <v>83</v>
      </c>
      <c r="AY242" s="197" t="s">
        <v>122</v>
      </c>
      <c r="BK242" s="199">
        <f>SUM(BK243:BK251)</f>
        <v>0</v>
      </c>
    </row>
    <row r="243" s="2" customFormat="1" ht="16.5" customHeight="1">
      <c r="A243" s="40"/>
      <c r="B243" s="41"/>
      <c r="C243" s="202" t="s">
        <v>400</v>
      </c>
      <c r="D243" s="202" t="s">
        <v>125</v>
      </c>
      <c r="E243" s="203" t="s">
        <v>401</v>
      </c>
      <c r="F243" s="204" t="s">
        <v>402</v>
      </c>
      <c r="G243" s="205" t="s">
        <v>392</v>
      </c>
      <c r="H243" s="206">
        <v>1</v>
      </c>
      <c r="I243" s="207"/>
      <c r="J243" s="208">
        <f>ROUND(I243*H243,2)</f>
        <v>0</v>
      </c>
      <c r="K243" s="204" t="s">
        <v>393</v>
      </c>
      <c r="L243" s="46"/>
      <c r="M243" s="209" t="s">
        <v>19</v>
      </c>
      <c r="N243" s="210" t="s">
        <v>46</v>
      </c>
      <c r="O243" s="86"/>
      <c r="P243" s="211">
        <f>O243*H243</f>
        <v>0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3" t="s">
        <v>394</v>
      </c>
      <c r="AT243" s="213" t="s">
        <v>125</v>
      </c>
      <c r="AU243" s="213" t="s">
        <v>85</v>
      </c>
      <c r="AY243" s="19" t="s">
        <v>122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9" t="s">
        <v>83</v>
      </c>
      <c r="BK243" s="214">
        <f>ROUND(I243*H243,2)</f>
        <v>0</v>
      </c>
      <c r="BL243" s="19" t="s">
        <v>394</v>
      </c>
      <c r="BM243" s="213" t="s">
        <v>403</v>
      </c>
    </row>
    <row r="244" s="2" customFormat="1">
      <c r="A244" s="40"/>
      <c r="B244" s="41"/>
      <c r="C244" s="42"/>
      <c r="D244" s="215" t="s">
        <v>132</v>
      </c>
      <c r="E244" s="42"/>
      <c r="F244" s="216" t="s">
        <v>402</v>
      </c>
      <c r="G244" s="42"/>
      <c r="H244" s="42"/>
      <c r="I244" s="217"/>
      <c r="J244" s="42"/>
      <c r="K244" s="42"/>
      <c r="L244" s="46"/>
      <c r="M244" s="218"/>
      <c r="N244" s="219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132</v>
      </c>
      <c r="AU244" s="19" t="s">
        <v>85</v>
      </c>
    </row>
    <row r="245" s="2" customFormat="1">
      <c r="A245" s="40"/>
      <c r="B245" s="41"/>
      <c r="C245" s="42"/>
      <c r="D245" s="220" t="s">
        <v>134</v>
      </c>
      <c r="E245" s="42"/>
      <c r="F245" s="221" t="s">
        <v>404</v>
      </c>
      <c r="G245" s="42"/>
      <c r="H245" s="42"/>
      <c r="I245" s="217"/>
      <c r="J245" s="42"/>
      <c r="K245" s="42"/>
      <c r="L245" s="46"/>
      <c r="M245" s="218"/>
      <c r="N245" s="219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134</v>
      </c>
      <c r="AU245" s="19" t="s">
        <v>85</v>
      </c>
    </row>
    <row r="246" s="13" customFormat="1">
      <c r="A246" s="13"/>
      <c r="B246" s="222"/>
      <c r="C246" s="223"/>
      <c r="D246" s="215" t="s">
        <v>136</v>
      </c>
      <c r="E246" s="224" t="s">
        <v>19</v>
      </c>
      <c r="F246" s="225" t="s">
        <v>405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136</v>
      </c>
      <c r="AU246" s="231" t="s">
        <v>85</v>
      </c>
      <c r="AV246" s="13" t="s">
        <v>83</v>
      </c>
      <c r="AW246" s="13" t="s">
        <v>36</v>
      </c>
      <c r="AX246" s="13" t="s">
        <v>75</v>
      </c>
      <c r="AY246" s="231" t="s">
        <v>122</v>
      </c>
    </row>
    <row r="247" s="13" customFormat="1">
      <c r="A247" s="13"/>
      <c r="B247" s="222"/>
      <c r="C247" s="223"/>
      <c r="D247" s="215" t="s">
        <v>136</v>
      </c>
      <c r="E247" s="224" t="s">
        <v>19</v>
      </c>
      <c r="F247" s="225" t="s">
        <v>406</v>
      </c>
      <c r="G247" s="223"/>
      <c r="H247" s="224" t="s">
        <v>19</v>
      </c>
      <c r="I247" s="226"/>
      <c r="J247" s="223"/>
      <c r="K247" s="223"/>
      <c r="L247" s="227"/>
      <c r="M247" s="228"/>
      <c r="N247" s="229"/>
      <c r="O247" s="229"/>
      <c r="P247" s="229"/>
      <c r="Q247" s="229"/>
      <c r="R247" s="229"/>
      <c r="S247" s="229"/>
      <c r="T247" s="23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1" t="s">
        <v>136</v>
      </c>
      <c r="AU247" s="231" t="s">
        <v>85</v>
      </c>
      <c r="AV247" s="13" t="s">
        <v>83</v>
      </c>
      <c r="AW247" s="13" t="s">
        <v>36</v>
      </c>
      <c r="AX247" s="13" t="s">
        <v>75</v>
      </c>
      <c r="AY247" s="231" t="s">
        <v>122</v>
      </c>
    </row>
    <row r="248" s="13" customFormat="1">
      <c r="A248" s="13"/>
      <c r="B248" s="222"/>
      <c r="C248" s="223"/>
      <c r="D248" s="215" t="s">
        <v>136</v>
      </c>
      <c r="E248" s="224" t="s">
        <v>19</v>
      </c>
      <c r="F248" s="225" t="s">
        <v>407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136</v>
      </c>
      <c r="AU248" s="231" t="s">
        <v>85</v>
      </c>
      <c r="AV248" s="13" t="s">
        <v>83</v>
      </c>
      <c r="AW248" s="13" t="s">
        <v>36</v>
      </c>
      <c r="AX248" s="13" t="s">
        <v>75</v>
      </c>
      <c r="AY248" s="231" t="s">
        <v>122</v>
      </c>
    </row>
    <row r="249" s="13" customFormat="1">
      <c r="A249" s="13"/>
      <c r="B249" s="222"/>
      <c r="C249" s="223"/>
      <c r="D249" s="215" t="s">
        <v>136</v>
      </c>
      <c r="E249" s="224" t="s">
        <v>19</v>
      </c>
      <c r="F249" s="225" t="s">
        <v>408</v>
      </c>
      <c r="G249" s="223"/>
      <c r="H249" s="224" t="s">
        <v>19</v>
      </c>
      <c r="I249" s="226"/>
      <c r="J249" s="223"/>
      <c r="K249" s="223"/>
      <c r="L249" s="227"/>
      <c r="M249" s="228"/>
      <c r="N249" s="229"/>
      <c r="O249" s="229"/>
      <c r="P249" s="229"/>
      <c r="Q249" s="229"/>
      <c r="R249" s="229"/>
      <c r="S249" s="229"/>
      <c r="T249" s="23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1" t="s">
        <v>136</v>
      </c>
      <c r="AU249" s="231" t="s">
        <v>85</v>
      </c>
      <c r="AV249" s="13" t="s">
        <v>83</v>
      </c>
      <c r="AW249" s="13" t="s">
        <v>36</v>
      </c>
      <c r="AX249" s="13" t="s">
        <v>75</v>
      </c>
      <c r="AY249" s="231" t="s">
        <v>122</v>
      </c>
    </row>
    <row r="250" s="13" customFormat="1">
      <c r="A250" s="13"/>
      <c r="B250" s="222"/>
      <c r="C250" s="223"/>
      <c r="D250" s="215" t="s">
        <v>136</v>
      </c>
      <c r="E250" s="224" t="s">
        <v>19</v>
      </c>
      <c r="F250" s="225" t="s">
        <v>409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136</v>
      </c>
      <c r="AU250" s="231" t="s">
        <v>85</v>
      </c>
      <c r="AV250" s="13" t="s">
        <v>83</v>
      </c>
      <c r="AW250" s="13" t="s">
        <v>36</v>
      </c>
      <c r="AX250" s="13" t="s">
        <v>75</v>
      </c>
      <c r="AY250" s="231" t="s">
        <v>122</v>
      </c>
    </row>
    <row r="251" s="14" customFormat="1">
      <c r="A251" s="14"/>
      <c r="B251" s="232"/>
      <c r="C251" s="233"/>
      <c r="D251" s="215" t="s">
        <v>136</v>
      </c>
      <c r="E251" s="234" t="s">
        <v>19</v>
      </c>
      <c r="F251" s="235" t="s">
        <v>83</v>
      </c>
      <c r="G251" s="233"/>
      <c r="H251" s="236">
        <v>1</v>
      </c>
      <c r="I251" s="237"/>
      <c r="J251" s="233"/>
      <c r="K251" s="233"/>
      <c r="L251" s="238"/>
      <c r="M251" s="264"/>
      <c r="N251" s="265"/>
      <c r="O251" s="265"/>
      <c r="P251" s="265"/>
      <c r="Q251" s="265"/>
      <c r="R251" s="265"/>
      <c r="S251" s="265"/>
      <c r="T251" s="26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136</v>
      </c>
      <c r="AU251" s="242" t="s">
        <v>85</v>
      </c>
      <c r="AV251" s="14" t="s">
        <v>85</v>
      </c>
      <c r="AW251" s="14" t="s">
        <v>36</v>
      </c>
      <c r="AX251" s="14" t="s">
        <v>83</v>
      </c>
      <c r="AY251" s="242" t="s">
        <v>122</v>
      </c>
    </row>
    <row r="252" s="2" customFormat="1" ht="6.96" customHeight="1">
      <c r="A252" s="40"/>
      <c r="B252" s="61"/>
      <c r="C252" s="62"/>
      <c r="D252" s="62"/>
      <c r="E252" s="62"/>
      <c r="F252" s="62"/>
      <c r="G252" s="62"/>
      <c r="H252" s="62"/>
      <c r="I252" s="62"/>
      <c r="J252" s="62"/>
      <c r="K252" s="62"/>
      <c r="L252" s="46"/>
      <c r="M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</sheetData>
  <sheetProtection sheet="1" autoFilter="0" formatColumns="0" formatRows="0" objects="1" scenarios="1" spinCount="100000" saltValue="PzYrYfiV7s5bkkw3G8/pAkPDdQNq1rBgd53T4OfKgdLPWXbCasUmb/RW+bPIqVlkP0qP2ldPFoBI6rkzow8WQw==" hashValue="RsxxAlq95f1bYfbfchdJtPAmnhxHGPdn1nLBmGYkhUuNfluzIjka3mPBHx+s8zzraNVhGJH7c6H6NzUHDdh3/Q==" algorithmName="SHA-512" password="CC35"/>
  <autoFilter ref="C92:K251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5_02/342272225"/>
    <hyperlink ref="F104" r:id="rId2" display="https://podminky.urs.cz/item/CS_URS_2025_02/612311111"/>
    <hyperlink ref="F107" r:id="rId3" display="https://podminky.urs.cz/item/CS_URS_2025_02/619995001"/>
    <hyperlink ref="F112" r:id="rId4" display="https://podminky.urs.cz/item/CS_URS_2025_02/622142001"/>
    <hyperlink ref="F115" r:id="rId5" display="https://podminky.urs.cz/item/CS_URS_2025_02/622151001"/>
    <hyperlink ref="F118" r:id="rId6" display="https://podminky.urs.cz/item/CS_URS_2025_02/622511012"/>
    <hyperlink ref="F122" r:id="rId7" display="https://podminky.urs.cz/item/CS_URS_2025_02/941211111"/>
    <hyperlink ref="F127" r:id="rId8" display="https://podminky.urs.cz/item/CS_URS_2025_02/941211211"/>
    <hyperlink ref="F131" r:id="rId9" display="https://podminky.urs.cz/item/CS_URS_2025_02/941211811"/>
    <hyperlink ref="F134" r:id="rId10" display="https://podminky.urs.cz/item/CS_URS_2025_02/949101111"/>
    <hyperlink ref="F137" r:id="rId11" display="https://podminky.urs.cz/item/CS_URS_2025_02/962081141"/>
    <hyperlink ref="F142" r:id="rId12" display="https://podminky.urs.cz/item/CS_URS_2025_02/971033331"/>
    <hyperlink ref="F151" r:id="rId13" display="https://podminky.urs.cz/item/CS_URS_2025_02/998727101"/>
    <hyperlink ref="F201" r:id="rId14" display="https://podminky.urs.cz/item/CS_URS_2025_02/751111272"/>
    <hyperlink ref="F211" r:id="rId15" display="https://podminky.urs.cz/item/CS_URS_2025_02/767995112"/>
    <hyperlink ref="F216" r:id="rId16" display="https://podminky.urs.cz/item/CS_URS_2025_02/998767101"/>
    <hyperlink ref="F220" r:id="rId17" display="https://podminky.urs.cz/item/CS_URS_2025_02/784111001"/>
    <hyperlink ref="F227" r:id="rId18" display="https://podminky.urs.cz/item/CS_URS_2025_02/784181101"/>
    <hyperlink ref="F230" r:id="rId19" display="https://podminky.urs.cz/item/CS_URS_2025_02/784211111"/>
    <hyperlink ref="F239" r:id="rId20" display="https://podminky.urs.cz/item/CS_URS_2025_01/013244000"/>
    <hyperlink ref="F245" r:id="rId21" display="https://podminky.urs.cz/item/CS_URS_2025_01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410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411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412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413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414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415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416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417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418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419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420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421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422</v>
      </c>
      <c r="F19" s="278" t="s">
        <v>423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424</v>
      </c>
      <c r="F20" s="278" t="s">
        <v>425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426</v>
      </c>
      <c r="F21" s="278" t="s">
        <v>427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428</v>
      </c>
      <c r="F22" s="278" t="s">
        <v>429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430</v>
      </c>
      <c r="F23" s="278" t="s">
        <v>431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432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433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434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435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436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437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438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439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440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108</v>
      </c>
      <c r="F36" s="278"/>
      <c r="G36" s="278" t="s">
        <v>441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442</v>
      </c>
      <c r="F37" s="278"/>
      <c r="G37" s="278" t="s">
        <v>443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56</v>
      </c>
      <c r="F38" s="278"/>
      <c r="G38" s="278" t="s">
        <v>444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57</v>
      </c>
      <c r="F39" s="278"/>
      <c r="G39" s="278" t="s">
        <v>445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109</v>
      </c>
      <c r="F40" s="278"/>
      <c r="G40" s="278" t="s">
        <v>446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110</v>
      </c>
      <c r="F41" s="278"/>
      <c r="G41" s="278" t="s">
        <v>447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448</v>
      </c>
      <c r="F42" s="278"/>
      <c r="G42" s="278" t="s">
        <v>449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450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451</v>
      </c>
      <c r="F44" s="278"/>
      <c r="G44" s="278" t="s">
        <v>452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112</v>
      </c>
      <c r="F45" s="278"/>
      <c r="G45" s="278" t="s">
        <v>453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454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455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456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457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458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459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460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461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462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463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464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465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466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467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468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469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470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471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472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473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474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475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476</v>
      </c>
      <c r="D76" s="296"/>
      <c r="E76" s="296"/>
      <c r="F76" s="296" t="s">
        <v>477</v>
      </c>
      <c r="G76" s="297"/>
      <c r="H76" s="296" t="s">
        <v>57</v>
      </c>
      <c r="I76" s="296" t="s">
        <v>60</v>
      </c>
      <c r="J76" s="296" t="s">
        <v>478</v>
      </c>
      <c r="K76" s="295"/>
    </row>
    <row r="77" s="1" customFormat="1" ht="17.25" customHeight="1">
      <c r="B77" s="293"/>
      <c r="C77" s="298" t="s">
        <v>479</v>
      </c>
      <c r="D77" s="298"/>
      <c r="E77" s="298"/>
      <c r="F77" s="299" t="s">
        <v>480</v>
      </c>
      <c r="G77" s="300"/>
      <c r="H77" s="298"/>
      <c r="I77" s="298"/>
      <c r="J77" s="298" t="s">
        <v>481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56</v>
      </c>
      <c r="D79" s="303"/>
      <c r="E79" s="303"/>
      <c r="F79" s="304" t="s">
        <v>482</v>
      </c>
      <c r="G79" s="305"/>
      <c r="H79" s="281" t="s">
        <v>483</v>
      </c>
      <c r="I79" s="281" t="s">
        <v>484</v>
      </c>
      <c r="J79" s="281">
        <v>20</v>
      </c>
      <c r="K79" s="295"/>
    </row>
    <row r="80" s="1" customFormat="1" ht="15" customHeight="1">
      <c r="B80" s="293"/>
      <c r="C80" s="281" t="s">
        <v>485</v>
      </c>
      <c r="D80" s="281"/>
      <c r="E80" s="281"/>
      <c r="F80" s="304" t="s">
        <v>482</v>
      </c>
      <c r="G80" s="305"/>
      <c r="H80" s="281" t="s">
        <v>486</v>
      </c>
      <c r="I80" s="281" t="s">
        <v>484</v>
      </c>
      <c r="J80" s="281">
        <v>120</v>
      </c>
      <c r="K80" s="295"/>
    </row>
    <row r="81" s="1" customFormat="1" ht="15" customHeight="1">
      <c r="B81" s="306"/>
      <c r="C81" s="281" t="s">
        <v>487</v>
      </c>
      <c r="D81" s="281"/>
      <c r="E81" s="281"/>
      <c r="F81" s="304" t="s">
        <v>488</v>
      </c>
      <c r="G81" s="305"/>
      <c r="H81" s="281" t="s">
        <v>489</v>
      </c>
      <c r="I81" s="281" t="s">
        <v>484</v>
      </c>
      <c r="J81" s="281">
        <v>50</v>
      </c>
      <c r="K81" s="295"/>
    </row>
    <row r="82" s="1" customFormat="1" ht="15" customHeight="1">
      <c r="B82" s="306"/>
      <c r="C82" s="281" t="s">
        <v>490</v>
      </c>
      <c r="D82" s="281"/>
      <c r="E82" s="281"/>
      <c r="F82" s="304" t="s">
        <v>482</v>
      </c>
      <c r="G82" s="305"/>
      <c r="H82" s="281" t="s">
        <v>491</v>
      </c>
      <c r="I82" s="281" t="s">
        <v>492</v>
      </c>
      <c r="J82" s="281"/>
      <c r="K82" s="295"/>
    </row>
    <row r="83" s="1" customFormat="1" ht="15" customHeight="1">
      <c r="B83" s="306"/>
      <c r="C83" s="307" t="s">
        <v>493</v>
      </c>
      <c r="D83" s="307"/>
      <c r="E83" s="307"/>
      <c r="F83" s="308" t="s">
        <v>488</v>
      </c>
      <c r="G83" s="307"/>
      <c r="H83" s="307" t="s">
        <v>494</v>
      </c>
      <c r="I83" s="307" t="s">
        <v>484</v>
      </c>
      <c r="J83" s="307">
        <v>15</v>
      </c>
      <c r="K83" s="295"/>
    </row>
    <row r="84" s="1" customFormat="1" ht="15" customHeight="1">
      <c r="B84" s="306"/>
      <c r="C84" s="307" t="s">
        <v>495</v>
      </c>
      <c r="D84" s="307"/>
      <c r="E84" s="307"/>
      <c r="F84" s="308" t="s">
        <v>488</v>
      </c>
      <c r="G84" s="307"/>
      <c r="H84" s="307" t="s">
        <v>496</v>
      </c>
      <c r="I84" s="307" t="s">
        <v>484</v>
      </c>
      <c r="J84" s="307">
        <v>15</v>
      </c>
      <c r="K84" s="295"/>
    </row>
    <row r="85" s="1" customFormat="1" ht="15" customHeight="1">
      <c r="B85" s="306"/>
      <c r="C85" s="307" t="s">
        <v>497</v>
      </c>
      <c r="D85" s="307"/>
      <c r="E85" s="307"/>
      <c r="F85" s="308" t="s">
        <v>488</v>
      </c>
      <c r="G85" s="307"/>
      <c r="H85" s="307" t="s">
        <v>498</v>
      </c>
      <c r="I85" s="307" t="s">
        <v>484</v>
      </c>
      <c r="J85" s="307">
        <v>20</v>
      </c>
      <c r="K85" s="295"/>
    </row>
    <row r="86" s="1" customFormat="1" ht="15" customHeight="1">
      <c r="B86" s="306"/>
      <c r="C86" s="307" t="s">
        <v>499</v>
      </c>
      <c r="D86" s="307"/>
      <c r="E86" s="307"/>
      <c r="F86" s="308" t="s">
        <v>488</v>
      </c>
      <c r="G86" s="307"/>
      <c r="H86" s="307" t="s">
        <v>500</v>
      </c>
      <c r="I86" s="307" t="s">
        <v>484</v>
      </c>
      <c r="J86" s="307">
        <v>20</v>
      </c>
      <c r="K86" s="295"/>
    </row>
    <row r="87" s="1" customFormat="1" ht="15" customHeight="1">
      <c r="B87" s="306"/>
      <c r="C87" s="281" t="s">
        <v>501</v>
      </c>
      <c r="D87" s="281"/>
      <c r="E87" s="281"/>
      <c r="F87" s="304" t="s">
        <v>488</v>
      </c>
      <c r="G87" s="305"/>
      <c r="H87" s="281" t="s">
        <v>502</v>
      </c>
      <c r="I87" s="281" t="s">
        <v>484</v>
      </c>
      <c r="J87" s="281">
        <v>50</v>
      </c>
      <c r="K87" s="295"/>
    </row>
    <row r="88" s="1" customFormat="1" ht="15" customHeight="1">
      <c r="B88" s="306"/>
      <c r="C88" s="281" t="s">
        <v>503</v>
      </c>
      <c r="D88" s="281"/>
      <c r="E88" s="281"/>
      <c r="F88" s="304" t="s">
        <v>488</v>
      </c>
      <c r="G88" s="305"/>
      <c r="H88" s="281" t="s">
        <v>504</v>
      </c>
      <c r="I88" s="281" t="s">
        <v>484</v>
      </c>
      <c r="J88" s="281">
        <v>20</v>
      </c>
      <c r="K88" s="295"/>
    </row>
    <row r="89" s="1" customFormat="1" ht="15" customHeight="1">
      <c r="B89" s="306"/>
      <c r="C89" s="281" t="s">
        <v>505</v>
      </c>
      <c r="D89" s="281"/>
      <c r="E89" s="281"/>
      <c r="F89" s="304" t="s">
        <v>488</v>
      </c>
      <c r="G89" s="305"/>
      <c r="H89" s="281" t="s">
        <v>506</v>
      </c>
      <c r="I89" s="281" t="s">
        <v>484</v>
      </c>
      <c r="J89" s="281">
        <v>20</v>
      </c>
      <c r="K89" s="295"/>
    </row>
    <row r="90" s="1" customFormat="1" ht="15" customHeight="1">
      <c r="B90" s="306"/>
      <c r="C90" s="281" t="s">
        <v>507</v>
      </c>
      <c r="D90" s="281"/>
      <c r="E90" s="281"/>
      <c r="F90" s="304" t="s">
        <v>488</v>
      </c>
      <c r="G90" s="305"/>
      <c r="H90" s="281" t="s">
        <v>508</v>
      </c>
      <c r="I90" s="281" t="s">
        <v>484</v>
      </c>
      <c r="J90" s="281">
        <v>50</v>
      </c>
      <c r="K90" s="295"/>
    </row>
    <row r="91" s="1" customFormat="1" ht="15" customHeight="1">
      <c r="B91" s="306"/>
      <c r="C91" s="281" t="s">
        <v>509</v>
      </c>
      <c r="D91" s="281"/>
      <c r="E91" s="281"/>
      <c r="F91" s="304" t="s">
        <v>488</v>
      </c>
      <c r="G91" s="305"/>
      <c r="H91" s="281" t="s">
        <v>509</v>
      </c>
      <c r="I91" s="281" t="s">
        <v>484</v>
      </c>
      <c r="J91" s="281">
        <v>50</v>
      </c>
      <c r="K91" s="295"/>
    </row>
    <row r="92" s="1" customFormat="1" ht="15" customHeight="1">
      <c r="B92" s="306"/>
      <c r="C92" s="281" t="s">
        <v>510</v>
      </c>
      <c r="D92" s="281"/>
      <c r="E92" s="281"/>
      <c r="F92" s="304" t="s">
        <v>488</v>
      </c>
      <c r="G92" s="305"/>
      <c r="H92" s="281" t="s">
        <v>511</v>
      </c>
      <c r="I92" s="281" t="s">
        <v>484</v>
      </c>
      <c r="J92" s="281">
        <v>255</v>
      </c>
      <c r="K92" s="295"/>
    </row>
    <row r="93" s="1" customFormat="1" ht="15" customHeight="1">
      <c r="B93" s="306"/>
      <c r="C93" s="281" t="s">
        <v>512</v>
      </c>
      <c r="D93" s="281"/>
      <c r="E93" s="281"/>
      <c r="F93" s="304" t="s">
        <v>482</v>
      </c>
      <c r="G93" s="305"/>
      <c r="H93" s="281" t="s">
        <v>513</v>
      </c>
      <c r="I93" s="281" t="s">
        <v>514</v>
      </c>
      <c r="J93" s="281"/>
      <c r="K93" s="295"/>
    </row>
    <row r="94" s="1" customFormat="1" ht="15" customHeight="1">
      <c r="B94" s="306"/>
      <c r="C94" s="281" t="s">
        <v>515</v>
      </c>
      <c r="D94" s="281"/>
      <c r="E94" s="281"/>
      <c r="F94" s="304" t="s">
        <v>482</v>
      </c>
      <c r="G94" s="305"/>
      <c r="H94" s="281" t="s">
        <v>516</v>
      </c>
      <c r="I94" s="281" t="s">
        <v>517</v>
      </c>
      <c r="J94" s="281"/>
      <c r="K94" s="295"/>
    </row>
    <row r="95" s="1" customFormat="1" ht="15" customHeight="1">
      <c r="B95" s="306"/>
      <c r="C95" s="281" t="s">
        <v>518</v>
      </c>
      <c r="D95" s="281"/>
      <c r="E95" s="281"/>
      <c r="F95" s="304" t="s">
        <v>482</v>
      </c>
      <c r="G95" s="305"/>
      <c r="H95" s="281" t="s">
        <v>518</v>
      </c>
      <c r="I95" s="281" t="s">
        <v>517</v>
      </c>
      <c r="J95" s="281"/>
      <c r="K95" s="295"/>
    </row>
    <row r="96" s="1" customFormat="1" ht="15" customHeight="1">
      <c r="B96" s="306"/>
      <c r="C96" s="281" t="s">
        <v>41</v>
      </c>
      <c r="D96" s="281"/>
      <c r="E96" s="281"/>
      <c r="F96" s="304" t="s">
        <v>482</v>
      </c>
      <c r="G96" s="305"/>
      <c r="H96" s="281" t="s">
        <v>519</v>
      </c>
      <c r="I96" s="281" t="s">
        <v>517</v>
      </c>
      <c r="J96" s="281"/>
      <c r="K96" s="295"/>
    </row>
    <row r="97" s="1" customFormat="1" ht="15" customHeight="1">
      <c r="B97" s="306"/>
      <c r="C97" s="281" t="s">
        <v>51</v>
      </c>
      <c r="D97" s="281"/>
      <c r="E97" s="281"/>
      <c r="F97" s="304" t="s">
        <v>482</v>
      </c>
      <c r="G97" s="305"/>
      <c r="H97" s="281" t="s">
        <v>520</v>
      </c>
      <c r="I97" s="281" t="s">
        <v>517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521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476</v>
      </c>
      <c r="D103" s="296"/>
      <c r="E103" s="296"/>
      <c r="F103" s="296" t="s">
        <v>477</v>
      </c>
      <c r="G103" s="297"/>
      <c r="H103" s="296" t="s">
        <v>57</v>
      </c>
      <c r="I103" s="296" t="s">
        <v>60</v>
      </c>
      <c r="J103" s="296" t="s">
        <v>478</v>
      </c>
      <c r="K103" s="295"/>
    </row>
    <row r="104" s="1" customFormat="1" ht="17.25" customHeight="1">
      <c r="B104" s="293"/>
      <c r="C104" s="298" t="s">
        <v>479</v>
      </c>
      <c r="D104" s="298"/>
      <c r="E104" s="298"/>
      <c r="F104" s="299" t="s">
        <v>480</v>
      </c>
      <c r="G104" s="300"/>
      <c r="H104" s="298"/>
      <c r="I104" s="298"/>
      <c r="J104" s="298" t="s">
        <v>481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56</v>
      </c>
      <c r="D106" s="303"/>
      <c r="E106" s="303"/>
      <c r="F106" s="304" t="s">
        <v>482</v>
      </c>
      <c r="G106" s="281"/>
      <c r="H106" s="281" t="s">
        <v>522</v>
      </c>
      <c r="I106" s="281" t="s">
        <v>484</v>
      </c>
      <c r="J106" s="281">
        <v>20</v>
      </c>
      <c r="K106" s="295"/>
    </row>
    <row r="107" s="1" customFormat="1" ht="15" customHeight="1">
      <c r="B107" s="293"/>
      <c r="C107" s="281" t="s">
        <v>485</v>
      </c>
      <c r="D107" s="281"/>
      <c r="E107" s="281"/>
      <c r="F107" s="304" t="s">
        <v>482</v>
      </c>
      <c r="G107" s="281"/>
      <c r="H107" s="281" t="s">
        <v>522</v>
      </c>
      <c r="I107" s="281" t="s">
        <v>484</v>
      </c>
      <c r="J107" s="281">
        <v>120</v>
      </c>
      <c r="K107" s="295"/>
    </row>
    <row r="108" s="1" customFormat="1" ht="15" customHeight="1">
      <c r="B108" s="306"/>
      <c r="C108" s="281" t="s">
        <v>487</v>
      </c>
      <c r="D108" s="281"/>
      <c r="E108" s="281"/>
      <c r="F108" s="304" t="s">
        <v>488</v>
      </c>
      <c r="G108" s="281"/>
      <c r="H108" s="281" t="s">
        <v>522</v>
      </c>
      <c r="I108" s="281" t="s">
        <v>484</v>
      </c>
      <c r="J108" s="281">
        <v>50</v>
      </c>
      <c r="K108" s="295"/>
    </row>
    <row r="109" s="1" customFormat="1" ht="15" customHeight="1">
      <c r="B109" s="306"/>
      <c r="C109" s="281" t="s">
        <v>490</v>
      </c>
      <c r="D109" s="281"/>
      <c r="E109" s="281"/>
      <c r="F109" s="304" t="s">
        <v>482</v>
      </c>
      <c r="G109" s="281"/>
      <c r="H109" s="281" t="s">
        <v>522</v>
      </c>
      <c r="I109" s="281" t="s">
        <v>492</v>
      </c>
      <c r="J109" s="281"/>
      <c r="K109" s="295"/>
    </row>
    <row r="110" s="1" customFormat="1" ht="15" customHeight="1">
      <c r="B110" s="306"/>
      <c r="C110" s="281" t="s">
        <v>501</v>
      </c>
      <c r="D110" s="281"/>
      <c r="E110" s="281"/>
      <c r="F110" s="304" t="s">
        <v>488</v>
      </c>
      <c r="G110" s="281"/>
      <c r="H110" s="281" t="s">
        <v>522</v>
      </c>
      <c r="I110" s="281" t="s">
        <v>484</v>
      </c>
      <c r="J110" s="281">
        <v>50</v>
      </c>
      <c r="K110" s="295"/>
    </row>
    <row r="111" s="1" customFormat="1" ht="15" customHeight="1">
      <c r="B111" s="306"/>
      <c r="C111" s="281" t="s">
        <v>509</v>
      </c>
      <c r="D111" s="281"/>
      <c r="E111" s="281"/>
      <c r="F111" s="304" t="s">
        <v>488</v>
      </c>
      <c r="G111" s="281"/>
      <c r="H111" s="281" t="s">
        <v>522</v>
      </c>
      <c r="I111" s="281" t="s">
        <v>484</v>
      </c>
      <c r="J111" s="281">
        <v>50</v>
      </c>
      <c r="K111" s="295"/>
    </row>
    <row r="112" s="1" customFormat="1" ht="15" customHeight="1">
      <c r="B112" s="306"/>
      <c r="C112" s="281" t="s">
        <v>507</v>
      </c>
      <c r="D112" s="281"/>
      <c r="E112" s="281"/>
      <c r="F112" s="304" t="s">
        <v>488</v>
      </c>
      <c r="G112" s="281"/>
      <c r="H112" s="281" t="s">
        <v>522</v>
      </c>
      <c r="I112" s="281" t="s">
        <v>484</v>
      </c>
      <c r="J112" s="281">
        <v>50</v>
      </c>
      <c r="K112" s="295"/>
    </row>
    <row r="113" s="1" customFormat="1" ht="15" customHeight="1">
      <c r="B113" s="306"/>
      <c r="C113" s="281" t="s">
        <v>56</v>
      </c>
      <c r="D113" s="281"/>
      <c r="E113" s="281"/>
      <c r="F113" s="304" t="s">
        <v>482</v>
      </c>
      <c r="G113" s="281"/>
      <c r="H113" s="281" t="s">
        <v>523</v>
      </c>
      <c r="I113" s="281" t="s">
        <v>484</v>
      </c>
      <c r="J113" s="281">
        <v>20</v>
      </c>
      <c r="K113" s="295"/>
    </row>
    <row r="114" s="1" customFormat="1" ht="15" customHeight="1">
      <c r="B114" s="306"/>
      <c r="C114" s="281" t="s">
        <v>524</v>
      </c>
      <c r="D114" s="281"/>
      <c r="E114" s="281"/>
      <c r="F114" s="304" t="s">
        <v>482</v>
      </c>
      <c r="G114" s="281"/>
      <c r="H114" s="281" t="s">
        <v>525</v>
      </c>
      <c r="I114" s="281" t="s">
        <v>484</v>
      </c>
      <c r="J114" s="281">
        <v>120</v>
      </c>
      <c r="K114" s="295"/>
    </row>
    <row r="115" s="1" customFormat="1" ht="15" customHeight="1">
      <c r="B115" s="306"/>
      <c r="C115" s="281" t="s">
        <v>41</v>
      </c>
      <c r="D115" s="281"/>
      <c r="E115" s="281"/>
      <c r="F115" s="304" t="s">
        <v>482</v>
      </c>
      <c r="G115" s="281"/>
      <c r="H115" s="281" t="s">
        <v>526</v>
      </c>
      <c r="I115" s="281" t="s">
        <v>517</v>
      </c>
      <c r="J115" s="281"/>
      <c r="K115" s="295"/>
    </row>
    <row r="116" s="1" customFormat="1" ht="15" customHeight="1">
      <c r="B116" s="306"/>
      <c r="C116" s="281" t="s">
        <v>51</v>
      </c>
      <c r="D116" s="281"/>
      <c r="E116" s="281"/>
      <c r="F116" s="304" t="s">
        <v>482</v>
      </c>
      <c r="G116" s="281"/>
      <c r="H116" s="281" t="s">
        <v>527</v>
      </c>
      <c r="I116" s="281" t="s">
        <v>517</v>
      </c>
      <c r="J116" s="281"/>
      <c r="K116" s="295"/>
    </row>
    <row r="117" s="1" customFormat="1" ht="15" customHeight="1">
      <c r="B117" s="306"/>
      <c r="C117" s="281" t="s">
        <v>60</v>
      </c>
      <c r="D117" s="281"/>
      <c r="E117" s="281"/>
      <c r="F117" s="304" t="s">
        <v>482</v>
      </c>
      <c r="G117" s="281"/>
      <c r="H117" s="281" t="s">
        <v>528</v>
      </c>
      <c r="I117" s="281" t="s">
        <v>529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530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476</v>
      </c>
      <c r="D123" s="296"/>
      <c r="E123" s="296"/>
      <c r="F123" s="296" t="s">
        <v>477</v>
      </c>
      <c r="G123" s="297"/>
      <c r="H123" s="296" t="s">
        <v>57</v>
      </c>
      <c r="I123" s="296" t="s">
        <v>60</v>
      </c>
      <c r="J123" s="296" t="s">
        <v>478</v>
      </c>
      <c r="K123" s="325"/>
    </row>
    <row r="124" s="1" customFormat="1" ht="17.25" customHeight="1">
      <c r="B124" s="324"/>
      <c r="C124" s="298" t="s">
        <v>479</v>
      </c>
      <c r="D124" s="298"/>
      <c r="E124" s="298"/>
      <c r="F124" s="299" t="s">
        <v>480</v>
      </c>
      <c r="G124" s="300"/>
      <c r="H124" s="298"/>
      <c r="I124" s="298"/>
      <c r="J124" s="298" t="s">
        <v>481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485</v>
      </c>
      <c r="D126" s="303"/>
      <c r="E126" s="303"/>
      <c r="F126" s="304" t="s">
        <v>482</v>
      </c>
      <c r="G126" s="281"/>
      <c r="H126" s="281" t="s">
        <v>522</v>
      </c>
      <c r="I126" s="281" t="s">
        <v>484</v>
      </c>
      <c r="J126" s="281">
        <v>120</v>
      </c>
      <c r="K126" s="329"/>
    </row>
    <row r="127" s="1" customFormat="1" ht="15" customHeight="1">
      <c r="B127" s="326"/>
      <c r="C127" s="281" t="s">
        <v>531</v>
      </c>
      <c r="D127" s="281"/>
      <c r="E127" s="281"/>
      <c r="F127" s="304" t="s">
        <v>482</v>
      </c>
      <c r="G127" s="281"/>
      <c r="H127" s="281" t="s">
        <v>532</v>
      </c>
      <c r="I127" s="281" t="s">
        <v>484</v>
      </c>
      <c r="J127" s="281" t="s">
        <v>533</v>
      </c>
      <c r="K127" s="329"/>
    </row>
    <row r="128" s="1" customFormat="1" ht="15" customHeight="1">
      <c r="B128" s="326"/>
      <c r="C128" s="281" t="s">
        <v>430</v>
      </c>
      <c r="D128" s="281"/>
      <c r="E128" s="281"/>
      <c r="F128" s="304" t="s">
        <v>482</v>
      </c>
      <c r="G128" s="281"/>
      <c r="H128" s="281" t="s">
        <v>534</v>
      </c>
      <c r="I128" s="281" t="s">
        <v>484</v>
      </c>
      <c r="J128" s="281" t="s">
        <v>533</v>
      </c>
      <c r="K128" s="329"/>
    </row>
    <row r="129" s="1" customFormat="1" ht="15" customHeight="1">
      <c r="B129" s="326"/>
      <c r="C129" s="281" t="s">
        <v>493</v>
      </c>
      <c r="D129" s="281"/>
      <c r="E129" s="281"/>
      <c r="F129" s="304" t="s">
        <v>488</v>
      </c>
      <c r="G129" s="281"/>
      <c r="H129" s="281" t="s">
        <v>494</v>
      </c>
      <c r="I129" s="281" t="s">
        <v>484</v>
      </c>
      <c r="J129" s="281">
        <v>15</v>
      </c>
      <c r="K129" s="329"/>
    </row>
    <row r="130" s="1" customFormat="1" ht="15" customHeight="1">
      <c r="B130" s="326"/>
      <c r="C130" s="307" t="s">
        <v>495</v>
      </c>
      <c r="D130" s="307"/>
      <c r="E130" s="307"/>
      <c r="F130" s="308" t="s">
        <v>488</v>
      </c>
      <c r="G130" s="307"/>
      <c r="H130" s="307" t="s">
        <v>496</v>
      </c>
      <c r="I130" s="307" t="s">
        <v>484</v>
      </c>
      <c r="J130" s="307">
        <v>15</v>
      </c>
      <c r="K130" s="329"/>
    </row>
    <row r="131" s="1" customFormat="1" ht="15" customHeight="1">
      <c r="B131" s="326"/>
      <c r="C131" s="307" t="s">
        <v>497</v>
      </c>
      <c r="D131" s="307"/>
      <c r="E131" s="307"/>
      <c r="F131" s="308" t="s">
        <v>488</v>
      </c>
      <c r="G131" s="307"/>
      <c r="H131" s="307" t="s">
        <v>498</v>
      </c>
      <c r="I131" s="307" t="s">
        <v>484</v>
      </c>
      <c r="J131" s="307">
        <v>20</v>
      </c>
      <c r="K131" s="329"/>
    </row>
    <row r="132" s="1" customFormat="1" ht="15" customHeight="1">
      <c r="B132" s="326"/>
      <c r="C132" s="307" t="s">
        <v>499</v>
      </c>
      <c r="D132" s="307"/>
      <c r="E132" s="307"/>
      <c r="F132" s="308" t="s">
        <v>488</v>
      </c>
      <c r="G132" s="307"/>
      <c r="H132" s="307" t="s">
        <v>500</v>
      </c>
      <c r="I132" s="307" t="s">
        <v>484</v>
      </c>
      <c r="J132" s="307">
        <v>20</v>
      </c>
      <c r="K132" s="329"/>
    </row>
    <row r="133" s="1" customFormat="1" ht="15" customHeight="1">
      <c r="B133" s="326"/>
      <c r="C133" s="281" t="s">
        <v>487</v>
      </c>
      <c r="D133" s="281"/>
      <c r="E133" s="281"/>
      <c r="F133" s="304" t="s">
        <v>488</v>
      </c>
      <c r="G133" s="281"/>
      <c r="H133" s="281" t="s">
        <v>522</v>
      </c>
      <c r="I133" s="281" t="s">
        <v>484</v>
      </c>
      <c r="J133" s="281">
        <v>50</v>
      </c>
      <c r="K133" s="329"/>
    </row>
    <row r="134" s="1" customFormat="1" ht="15" customHeight="1">
      <c r="B134" s="326"/>
      <c r="C134" s="281" t="s">
        <v>501</v>
      </c>
      <c r="D134" s="281"/>
      <c r="E134" s="281"/>
      <c r="F134" s="304" t="s">
        <v>488</v>
      </c>
      <c r="G134" s="281"/>
      <c r="H134" s="281" t="s">
        <v>522</v>
      </c>
      <c r="I134" s="281" t="s">
        <v>484</v>
      </c>
      <c r="J134" s="281">
        <v>50</v>
      </c>
      <c r="K134" s="329"/>
    </row>
    <row r="135" s="1" customFormat="1" ht="15" customHeight="1">
      <c r="B135" s="326"/>
      <c r="C135" s="281" t="s">
        <v>507</v>
      </c>
      <c r="D135" s="281"/>
      <c r="E135" s="281"/>
      <c r="F135" s="304" t="s">
        <v>488</v>
      </c>
      <c r="G135" s="281"/>
      <c r="H135" s="281" t="s">
        <v>522</v>
      </c>
      <c r="I135" s="281" t="s">
        <v>484</v>
      </c>
      <c r="J135" s="281">
        <v>50</v>
      </c>
      <c r="K135" s="329"/>
    </row>
    <row r="136" s="1" customFormat="1" ht="15" customHeight="1">
      <c r="B136" s="326"/>
      <c r="C136" s="281" t="s">
        <v>509</v>
      </c>
      <c r="D136" s="281"/>
      <c r="E136" s="281"/>
      <c r="F136" s="304" t="s">
        <v>488</v>
      </c>
      <c r="G136" s="281"/>
      <c r="H136" s="281" t="s">
        <v>522</v>
      </c>
      <c r="I136" s="281" t="s">
        <v>484</v>
      </c>
      <c r="J136" s="281">
        <v>50</v>
      </c>
      <c r="K136" s="329"/>
    </row>
    <row r="137" s="1" customFormat="1" ht="15" customHeight="1">
      <c r="B137" s="326"/>
      <c r="C137" s="281" t="s">
        <v>510</v>
      </c>
      <c r="D137" s="281"/>
      <c r="E137" s="281"/>
      <c r="F137" s="304" t="s">
        <v>488</v>
      </c>
      <c r="G137" s="281"/>
      <c r="H137" s="281" t="s">
        <v>535</v>
      </c>
      <c r="I137" s="281" t="s">
        <v>484</v>
      </c>
      <c r="J137" s="281">
        <v>255</v>
      </c>
      <c r="K137" s="329"/>
    </row>
    <row r="138" s="1" customFormat="1" ht="15" customHeight="1">
      <c r="B138" s="326"/>
      <c r="C138" s="281" t="s">
        <v>512</v>
      </c>
      <c r="D138" s="281"/>
      <c r="E138" s="281"/>
      <c r="F138" s="304" t="s">
        <v>482</v>
      </c>
      <c r="G138" s="281"/>
      <c r="H138" s="281" t="s">
        <v>536</v>
      </c>
      <c r="I138" s="281" t="s">
        <v>514</v>
      </c>
      <c r="J138" s="281"/>
      <c r="K138" s="329"/>
    </row>
    <row r="139" s="1" customFormat="1" ht="15" customHeight="1">
      <c r="B139" s="326"/>
      <c r="C139" s="281" t="s">
        <v>515</v>
      </c>
      <c r="D139" s="281"/>
      <c r="E139" s="281"/>
      <c r="F139" s="304" t="s">
        <v>482</v>
      </c>
      <c r="G139" s="281"/>
      <c r="H139" s="281" t="s">
        <v>537</v>
      </c>
      <c r="I139" s="281" t="s">
        <v>517</v>
      </c>
      <c r="J139" s="281"/>
      <c r="K139" s="329"/>
    </row>
    <row r="140" s="1" customFormat="1" ht="15" customHeight="1">
      <c r="B140" s="326"/>
      <c r="C140" s="281" t="s">
        <v>518</v>
      </c>
      <c r="D140" s="281"/>
      <c r="E140" s="281"/>
      <c r="F140" s="304" t="s">
        <v>482</v>
      </c>
      <c r="G140" s="281"/>
      <c r="H140" s="281" t="s">
        <v>518</v>
      </c>
      <c r="I140" s="281" t="s">
        <v>517</v>
      </c>
      <c r="J140" s="281"/>
      <c r="K140" s="329"/>
    </row>
    <row r="141" s="1" customFormat="1" ht="15" customHeight="1">
      <c r="B141" s="326"/>
      <c r="C141" s="281" t="s">
        <v>41</v>
      </c>
      <c r="D141" s="281"/>
      <c r="E141" s="281"/>
      <c r="F141" s="304" t="s">
        <v>482</v>
      </c>
      <c r="G141" s="281"/>
      <c r="H141" s="281" t="s">
        <v>538</v>
      </c>
      <c r="I141" s="281" t="s">
        <v>517</v>
      </c>
      <c r="J141" s="281"/>
      <c r="K141" s="329"/>
    </row>
    <row r="142" s="1" customFormat="1" ht="15" customHeight="1">
      <c r="B142" s="326"/>
      <c r="C142" s="281" t="s">
        <v>539</v>
      </c>
      <c r="D142" s="281"/>
      <c r="E142" s="281"/>
      <c r="F142" s="304" t="s">
        <v>482</v>
      </c>
      <c r="G142" s="281"/>
      <c r="H142" s="281" t="s">
        <v>540</v>
      </c>
      <c r="I142" s="281" t="s">
        <v>517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541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476</v>
      </c>
      <c r="D148" s="296"/>
      <c r="E148" s="296"/>
      <c r="F148" s="296" t="s">
        <v>477</v>
      </c>
      <c r="G148" s="297"/>
      <c r="H148" s="296" t="s">
        <v>57</v>
      </c>
      <c r="I148" s="296" t="s">
        <v>60</v>
      </c>
      <c r="J148" s="296" t="s">
        <v>478</v>
      </c>
      <c r="K148" s="295"/>
    </row>
    <row r="149" s="1" customFormat="1" ht="17.25" customHeight="1">
      <c r="B149" s="293"/>
      <c r="C149" s="298" t="s">
        <v>479</v>
      </c>
      <c r="D149" s="298"/>
      <c r="E149" s="298"/>
      <c r="F149" s="299" t="s">
        <v>480</v>
      </c>
      <c r="G149" s="300"/>
      <c r="H149" s="298"/>
      <c r="I149" s="298"/>
      <c r="J149" s="298" t="s">
        <v>481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485</v>
      </c>
      <c r="D151" s="281"/>
      <c r="E151" s="281"/>
      <c r="F151" s="334" t="s">
        <v>482</v>
      </c>
      <c r="G151" s="281"/>
      <c r="H151" s="333" t="s">
        <v>522</v>
      </c>
      <c r="I151" s="333" t="s">
        <v>484</v>
      </c>
      <c r="J151" s="333">
        <v>120</v>
      </c>
      <c r="K151" s="329"/>
    </row>
    <row r="152" s="1" customFormat="1" ht="15" customHeight="1">
      <c r="B152" s="306"/>
      <c r="C152" s="333" t="s">
        <v>531</v>
      </c>
      <c r="D152" s="281"/>
      <c r="E152" s="281"/>
      <c r="F152" s="334" t="s">
        <v>482</v>
      </c>
      <c r="G152" s="281"/>
      <c r="H152" s="333" t="s">
        <v>542</v>
      </c>
      <c r="I152" s="333" t="s">
        <v>484</v>
      </c>
      <c r="J152" s="333" t="s">
        <v>533</v>
      </c>
      <c r="K152" s="329"/>
    </row>
    <row r="153" s="1" customFormat="1" ht="15" customHeight="1">
      <c r="B153" s="306"/>
      <c r="C153" s="333" t="s">
        <v>430</v>
      </c>
      <c r="D153" s="281"/>
      <c r="E153" s="281"/>
      <c r="F153" s="334" t="s">
        <v>482</v>
      </c>
      <c r="G153" s="281"/>
      <c r="H153" s="333" t="s">
        <v>543</v>
      </c>
      <c r="I153" s="333" t="s">
        <v>484</v>
      </c>
      <c r="J153" s="333" t="s">
        <v>533</v>
      </c>
      <c r="K153" s="329"/>
    </row>
    <row r="154" s="1" customFormat="1" ht="15" customHeight="1">
      <c r="B154" s="306"/>
      <c r="C154" s="333" t="s">
        <v>487</v>
      </c>
      <c r="D154" s="281"/>
      <c r="E154" s="281"/>
      <c r="F154" s="334" t="s">
        <v>488</v>
      </c>
      <c r="G154" s="281"/>
      <c r="H154" s="333" t="s">
        <v>522</v>
      </c>
      <c r="I154" s="333" t="s">
        <v>484</v>
      </c>
      <c r="J154" s="333">
        <v>50</v>
      </c>
      <c r="K154" s="329"/>
    </row>
    <row r="155" s="1" customFormat="1" ht="15" customHeight="1">
      <c r="B155" s="306"/>
      <c r="C155" s="333" t="s">
        <v>490</v>
      </c>
      <c r="D155" s="281"/>
      <c r="E155" s="281"/>
      <c r="F155" s="334" t="s">
        <v>482</v>
      </c>
      <c r="G155" s="281"/>
      <c r="H155" s="333" t="s">
        <v>522</v>
      </c>
      <c r="I155" s="333" t="s">
        <v>492</v>
      </c>
      <c r="J155" s="333"/>
      <c r="K155" s="329"/>
    </row>
    <row r="156" s="1" customFormat="1" ht="15" customHeight="1">
      <c r="B156" s="306"/>
      <c r="C156" s="333" t="s">
        <v>501</v>
      </c>
      <c r="D156" s="281"/>
      <c r="E156" s="281"/>
      <c r="F156" s="334" t="s">
        <v>488</v>
      </c>
      <c r="G156" s="281"/>
      <c r="H156" s="333" t="s">
        <v>522</v>
      </c>
      <c r="I156" s="333" t="s">
        <v>484</v>
      </c>
      <c r="J156" s="333">
        <v>50</v>
      </c>
      <c r="K156" s="329"/>
    </row>
    <row r="157" s="1" customFormat="1" ht="15" customHeight="1">
      <c r="B157" s="306"/>
      <c r="C157" s="333" t="s">
        <v>509</v>
      </c>
      <c r="D157" s="281"/>
      <c r="E157" s="281"/>
      <c r="F157" s="334" t="s">
        <v>488</v>
      </c>
      <c r="G157" s="281"/>
      <c r="H157" s="333" t="s">
        <v>522</v>
      </c>
      <c r="I157" s="333" t="s">
        <v>484</v>
      </c>
      <c r="J157" s="333">
        <v>50</v>
      </c>
      <c r="K157" s="329"/>
    </row>
    <row r="158" s="1" customFormat="1" ht="15" customHeight="1">
      <c r="B158" s="306"/>
      <c r="C158" s="333" t="s">
        <v>507</v>
      </c>
      <c r="D158" s="281"/>
      <c r="E158" s="281"/>
      <c r="F158" s="334" t="s">
        <v>488</v>
      </c>
      <c r="G158" s="281"/>
      <c r="H158" s="333" t="s">
        <v>522</v>
      </c>
      <c r="I158" s="333" t="s">
        <v>484</v>
      </c>
      <c r="J158" s="333">
        <v>50</v>
      </c>
      <c r="K158" s="329"/>
    </row>
    <row r="159" s="1" customFormat="1" ht="15" customHeight="1">
      <c r="B159" s="306"/>
      <c r="C159" s="333" t="s">
        <v>90</v>
      </c>
      <c r="D159" s="281"/>
      <c r="E159" s="281"/>
      <c r="F159" s="334" t="s">
        <v>482</v>
      </c>
      <c r="G159" s="281"/>
      <c r="H159" s="333" t="s">
        <v>544</v>
      </c>
      <c r="I159" s="333" t="s">
        <v>484</v>
      </c>
      <c r="J159" s="333" t="s">
        <v>545</v>
      </c>
      <c r="K159" s="329"/>
    </row>
    <row r="160" s="1" customFormat="1" ht="15" customHeight="1">
      <c r="B160" s="306"/>
      <c r="C160" s="333" t="s">
        <v>546</v>
      </c>
      <c r="D160" s="281"/>
      <c r="E160" s="281"/>
      <c r="F160" s="334" t="s">
        <v>482</v>
      </c>
      <c r="G160" s="281"/>
      <c r="H160" s="333" t="s">
        <v>547</v>
      </c>
      <c r="I160" s="333" t="s">
        <v>517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548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476</v>
      </c>
      <c r="D166" s="296"/>
      <c r="E166" s="296"/>
      <c r="F166" s="296" t="s">
        <v>477</v>
      </c>
      <c r="G166" s="338"/>
      <c r="H166" s="339" t="s">
        <v>57</v>
      </c>
      <c r="I166" s="339" t="s">
        <v>60</v>
      </c>
      <c r="J166" s="296" t="s">
        <v>478</v>
      </c>
      <c r="K166" s="273"/>
    </row>
    <row r="167" s="1" customFormat="1" ht="17.25" customHeight="1">
      <c r="B167" s="274"/>
      <c r="C167" s="298" t="s">
        <v>479</v>
      </c>
      <c r="D167" s="298"/>
      <c r="E167" s="298"/>
      <c r="F167" s="299" t="s">
        <v>480</v>
      </c>
      <c r="G167" s="340"/>
      <c r="H167" s="341"/>
      <c r="I167" s="341"/>
      <c r="J167" s="298" t="s">
        <v>481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485</v>
      </c>
      <c r="D169" s="281"/>
      <c r="E169" s="281"/>
      <c r="F169" s="304" t="s">
        <v>482</v>
      </c>
      <c r="G169" s="281"/>
      <c r="H169" s="281" t="s">
        <v>522</v>
      </c>
      <c r="I169" s="281" t="s">
        <v>484</v>
      </c>
      <c r="J169" s="281">
        <v>120</v>
      </c>
      <c r="K169" s="329"/>
    </row>
    <row r="170" s="1" customFormat="1" ht="15" customHeight="1">
      <c r="B170" s="306"/>
      <c r="C170" s="281" t="s">
        <v>531</v>
      </c>
      <c r="D170" s="281"/>
      <c r="E170" s="281"/>
      <c r="F170" s="304" t="s">
        <v>482</v>
      </c>
      <c r="G170" s="281"/>
      <c r="H170" s="281" t="s">
        <v>532</v>
      </c>
      <c r="I170" s="281" t="s">
        <v>484</v>
      </c>
      <c r="J170" s="281" t="s">
        <v>533</v>
      </c>
      <c r="K170" s="329"/>
    </row>
    <row r="171" s="1" customFormat="1" ht="15" customHeight="1">
      <c r="B171" s="306"/>
      <c r="C171" s="281" t="s">
        <v>430</v>
      </c>
      <c r="D171" s="281"/>
      <c r="E171" s="281"/>
      <c r="F171" s="304" t="s">
        <v>482</v>
      </c>
      <c r="G171" s="281"/>
      <c r="H171" s="281" t="s">
        <v>549</v>
      </c>
      <c r="I171" s="281" t="s">
        <v>484</v>
      </c>
      <c r="J171" s="281" t="s">
        <v>533</v>
      </c>
      <c r="K171" s="329"/>
    </row>
    <row r="172" s="1" customFormat="1" ht="15" customHeight="1">
      <c r="B172" s="306"/>
      <c r="C172" s="281" t="s">
        <v>487</v>
      </c>
      <c r="D172" s="281"/>
      <c r="E172" s="281"/>
      <c r="F172" s="304" t="s">
        <v>488</v>
      </c>
      <c r="G172" s="281"/>
      <c r="H172" s="281" t="s">
        <v>549</v>
      </c>
      <c r="I172" s="281" t="s">
        <v>484</v>
      </c>
      <c r="J172" s="281">
        <v>50</v>
      </c>
      <c r="K172" s="329"/>
    </row>
    <row r="173" s="1" customFormat="1" ht="15" customHeight="1">
      <c r="B173" s="306"/>
      <c r="C173" s="281" t="s">
        <v>490</v>
      </c>
      <c r="D173" s="281"/>
      <c r="E173" s="281"/>
      <c r="F173" s="304" t="s">
        <v>482</v>
      </c>
      <c r="G173" s="281"/>
      <c r="H173" s="281" t="s">
        <v>549</v>
      </c>
      <c r="I173" s="281" t="s">
        <v>492</v>
      </c>
      <c r="J173" s="281"/>
      <c r="K173" s="329"/>
    </row>
    <row r="174" s="1" customFormat="1" ht="15" customHeight="1">
      <c r="B174" s="306"/>
      <c r="C174" s="281" t="s">
        <v>501</v>
      </c>
      <c r="D174" s="281"/>
      <c r="E174" s="281"/>
      <c r="F174" s="304" t="s">
        <v>488</v>
      </c>
      <c r="G174" s="281"/>
      <c r="H174" s="281" t="s">
        <v>549</v>
      </c>
      <c r="I174" s="281" t="s">
        <v>484</v>
      </c>
      <c r="J174" s="281">
        <v>50</v>
      </c>
      <c r="K174" s="329"/>
    </row>
    <row r="175" s="1" customFormat="1" ht="15" customHeight="1">
      <c r="B175" s="306"/>
      <c r="C175" s="281" t="s">
        <v>509</v>
      </c>
      <c r="D175" s="281"/>
      <c r="E175" s="281"/>
      <c r="F175" s="304" t="s">
        <v>488</v>
      </c>
      <c r="G175" s="281"/>
      <c r="H175" s="281" t="s">
        <v>549</v>
      </c>
      <c r="I175" s="281" t="s">
        <v>484</v>
      </c>
      <c r="J175" s="281">
        <v>50</v>
      </c>
      <c r="K175" s="329"/>
    </row>
    <row r="176" s="1" customFormat="1" ht="15" customHeight="1">
      <c r="B176" s="306"/>
      <c r="C176" s="281" t="s">
        <v>507</v>
      </c>
      <c r="D176" s="281"/>
      <c r="E176" s="281"/>
      <c r="F176" s="304" t="s">
        <v>488</v>
      </c>
      <c r="G176" s="281"/>
      <c r="H176" s="281" t="s">
        <v>549</v>
      </c>
      <c r="I176" s="281" t="s">
        <v>484</v>
      </c>
      <c r="J176" s="281">
        <v>50</v>
      </c>
      <c r="K176" s="329"/>
    </row>
    <row r="177" s="1" customFormat="1" ht="15" customHeight="1">
      <c r="B177" s="306"/>
      <c r="C177" s="281" t="s">
        <v>108</v>
      </c>
      <c r="D177" s="281"/>
      <c r="E177" s="281"/>
      <c r="F177" s="304" t="s">
        <v>482</v>
      </c>
      <c r="G177" s="281"/>
      <c r="H177" s="281" t="s">
        <v>550</v>
      </c>
      <c r="I177" s="281" t="s">
        <v>551</v>
      </c>
      <c r="J177" s="281"/>
      <c r="K177" s="329"/>
    </row>
    <row r="178" s="1" customFormat="1" ht="15" customHeight="1">
      <c r="B178" s="306"/>
      <c r="C178" s="281" t="s">
        <v>60</v>
      </c>
      <c r="D178" s="281"/>
      <c r="E178" s="281"/>
      <c r="F178" s="304" t="s">
        <v>482</v>
      </c>
      <c r="G178" s="281"/>
      <c r="H178" s="281" t="s">
        <v>552</v>
      </c>
      <c r="I178" s="281" t="s">
        <v>553</v>
      </c>
      <c r="J178" s="281">
        <v>1</v>
      </c>
      <c r="K178" s="329"/>
    </row>
    <row r="179" s="1" customFormat="1" ht="15" customHeight="1">
      <c r="B179" s="306"/>
      <c r="C179" s="281" t="s">
        <v>56</v>
      </c>
      <c r="D179" s="281"/>
      <c r="E179" s="281"/>
      <c r="F179" s="304" t="s">
        <v>482</v>
      </c>
      <c r="G179" s="281"/>
      <c r="H179" s="281" t="s">
        <v>554</v>
      </c>
      <c r="I179" s="281" t="s">
        <v>484</v>
      </c>
      <c r="J179" s="281">
        <v>20</v>
      </c>
      <c r="K179" s="329"/>
    </row>
    <row r="180" s="1" customFormat="1" ht="15" customHeight="1">
      <c r="B180" s="306"/>
      <c r="C180" s="281" t="s">
        <v>57</v>
      </c>
      <c r="D180" s="281"/>
      <c r="E180" s="281"/>
      <c r="F180" s="304" t="s">
        <v>482</v>
      </c>
      <c r="G180" s="281"/>
      <c r="H180" s="281" t="s">
        <v>555</v>
      </c>
      <c r="I180" s="281" t="s">
        <v>484</v>
      </c>
      <c r="J180" s="281">
        <v>255</v>
      </c>
      <c r="K180" s="329"/>
    </row>
    <row r="181" s="1" customFormat="1" ht="15" customHeight="1">
      <c r="B181" s="306"/>
      <c r="C181" s="281" t="s">
        <v>109</v>
      </c>
      <c r="D181" s="281"/>
      <c r="E181" s="281"/>
      <c r="F181" s="304" t="s">
        <v>482</v>
      </c>
      <c r="G181" s="281"/>
      <c r="H181" s="281" t="s">
        <v>446</v>
      </c>
      <c r="I181" s="281" t="s">
        <v>484</v>
      </c>
      <c r="J181" s="281">
        <v>10</v>
      </c>
      <c r="K181" s="329"/>
    </row>
    <row r="182" s="1" customFormat="1" ht="15" customHeight="1">
      <c r="B182" s="306"/>
      <c r="C182" s="281" t="s">
        <v>110</v>
      </c>
      <c r="D182" s="281"/>
      <c r="E182" s="281"/>
      <c r="F182" s="304" t="s">
        <v>482</v>
      </c>
      <c r="G182" s="281"/>
      <c r="H182" s="281" t="s">
        <v>556</v>
      </c>
      <c r="I182" s="281" t="s">
        <v>517</v>
      </c>
      <c r="J182" s="281"/>
      <c r="K182" s="329"/>
    </row>
    <row r="183" s="1" customFormat="1" ht="15" customHeight="1">
      <c r="B183" s="306"/>
      <c r="C183" s="281" t="s">
        <v>557</v>
      </c>
      <c r="D183" s="281"/>
      <c r="E183" s="281"/>
      <c r="F183" s="304" t="s">
        <v>482</v>
      </c>
      <c r="G183" s="281"/>
      <c r="H183" s="281" t="s">
        <v>558</v>
      </c>
      <c r="I183" s="281" t="s">
        <v>517</v>
      </c>
      <c r="J183" s="281"/>
      <c r="K183" s="329"/>
    </row>
    <row r="184" s="1" customFormat="1" ht="15" customHeight="1">
      <c r="B184" s="306"/>
      <c r="C184" s="281" t="s">
        <v>546</v>
      </c>
      <c r="D184" s="281"/>
      <c r="E184" s="281"/>
      <c r="F184" s="304" t="s">
        <v>482</v>
      </c>
      <c r="G184" s="281"/>
      <c r="H184" s="281" t="s">
        <v>559</v>
      </c>
      <c r="I184" s="281" t="s">
        <v>517</v>
      </c>
      <c r="J184" s="281"/>
      <c r="K184" s="329"/>
    </row>
    <row r="185" s="1" customFormat="1" ht="15" customHeight="1">
      <c r="B185" s="306"/>
      <c r="C185" s="281" t="s">
        <v>112</v>
      </c>
      <c r="D185" s="281"/>
      <c r="E185" s="281"/>
      <c r="F185" s="304" t="s">
        <v>488</v>
      </c>
      <c r="G185" s="281"/>
      <c r="H185" s="281" t="s">
        <v>560</v>
      </c>
      <c r="I185" s="281" t="s">
        <v>484</v>
      </c>
      <c r="J185" s="281">
        <v>50</v>
      </c>
      <c r="K185" s="329"/>
    </row>
    <row r="186" s="1" customFormat="1" ht="15" customHeight="1">
      <c r="B186" s="306"/>
      <c r="C186" s="281" t="s">
        <v>561</v>
      </c>
      <c r="D186" s="281"/>
      <c r="E186" s="281"/>
      <c r="F186" s="304" t="s">
        <v>488</v>
      </c>
      <c r="G186" s="281"/>
      <c r="H186" s="281" t="s">
        <v>562</v>
      </c>
      <c r="I186" s="281" t="s">
        <v>563</v>
      </c>
      <c r="J186" s="281"/>
      <c r="K186" s="329"/>
    </row>
    <row r="187" s="1" customFormat="1" ht="15" customHeight="1">
      <c r="B187" s="306"/>
      <c r="C187" s="281" t="s">
        <v>564</v>
      </c>
      <c r="D187" s="281"/>
      <c r="E187" s="281"/>
      <c r="F187" s="304" t="s">
        <v>488</v>
      </c>
      <c r="G187" s="281"/>
      <c r="H187" s="281" t="s">
        <v>565</v>
      </c>
      <c r="I187" s="281" t="s">
        <v>563</v>
      </c>
      <c r="J187" s="281"/>
      <c r="K187" s="329"/>
    </row>
    <row r="188" s="1" customFormat="1" ht="15" customHeight="1">
      <c r="B188" s="306"/>
      <c r="C188" s="281" t="s">
        <v>566</v>
      </c>
      <c r="D188" s="281"/>
      <c r="E188" s="281"/>
      <c r="F188" s="304" t="s">
        <v>488</v>
      </c>
      <c r="G188" s="281"/>
      <c r="H188" s="281" t="s">
        <v>567</v>
      </c>
      <c r="I188" s="281" t="s">
        <v>563</v>
      </c>
      <c r="J188" s="281"/>
      <c r="K188" s="329"/>
    </row>
    <row r="189" s="1" customFormat="1" ht="15" customHeight="1">
      <c r="B189" s="306"/>
      <c r="C189" s="342" t="s">
        <v>568</v>
      </c>
      <c r="D189" s="281"/>
      <c r="E189" s="281"/>
      <c r="F189" s="304" t="s">
        <v>488</v>
      </c>
      <c r="G189" s="281"/>
      <c r="H189" s="281" t="s">
        <v>569</v>
      </c>
      <c r="I189" s="281" t="s">
        <v>570</v>
      </c>
      <c r="J189" s="343" t="s">
        <v>571</v>
      </c>
      <c r="K189" s="329"/>
    </row>
    <row r="190" s="17" customFormat="1" ht="15" customHeight="1">
      <c r="B190" s="344"/>
      <c r="C190" s="345" t="s">
        <v>572</v>
      </c>
      <c r="D190" s="346"/>
      <c r="E190" s="346"/>
      <c r="F190" s="347" t="s">
        <v>488</v>
      </c>
      <c r="G190" s="346"/>
      <c r="H190" s="346" t="s">
        <v>573</v>
      </c>
      <c r="I190" s="346" t="s">
        <v>570</v>
      </c>
      <c r="J190" s="348" t="s">
        <v>571</v>
      </c>
      <c r="K190" s="349"/>
    </row>
    <row r="191" s="1" customFormat="1" ht="15" customHeight="1">
      <c r="B191" s="306"/>
      <c r="C191" s="342" t="s">
        <v>45</v>
      </c>
      <c r="D191" s="281"/>
      <c r="E191" s="281"/>
      <c r="F191" s="304" t="s">
        <v>482</v>
      </c>
      <c r="G191" s="281"/>
      <c r="H191" s="278" t="s">
        <v>574</v>
      </c>
      <c r="I191" s="281" t="s">
        <v>575</v>
      </c>
      <c r="J191" s="281"/>
      <c r="K191" s="329"/>
    </row>
    <row r="192" s="1" customFormat="1" ht="15" customHeight="1">
      <c r="B192" s="306"/>
      <c r="C192" s="342" t="s">
        <v>576</v>
      </c>
      <c r="D192" s="281"/>
      <c r="E192" s="281"/>
      <c r="F192" s="304" t="s">
        <v>482</v>
      </c>
      <c r="G192" s="281"/>
      <c r="H192" s="281" t="s">
        <v>577</v>
      </c>
      <c r="I192" s="281" t="s">
        <v>517</v>
      </c>
      <c r="J192" s="281"/>
      <c r="K192" s="329"/>
    </row>
    <row r="193" s="1" customFormat="1" ht="15" customHeight="1">
      <c r="B193" s="306"/>
      <c r="C193" s="342" t="s">
        <v>578</v>
      </c>
      <c r="D193" s="281"/>
      <c r="E193" s="281"/>
      <c r="F193" s="304" t="s">
        <v>482</v>
      </c>
      <c r="G193" s="281"/>
      <c r="H193" s="281" t="s">
        <v>579</v>
      </c>
      <c r="I193" s="281" t="s">
        <v>517</v>
      </c>
      <c r="J193" s="281"/>
      <c r="K193" s="329"/>
    </row>
    <row r="194" s="1" customFormat="1" ht="15" customHeight="1">
      <c r="B194" s="306"/>
      <c r="C194" s="342" t="s">
        <v>580</v>
      </c>
      <c r="D194" s="281"/>
      <c r="E194" s="281"/>
      <c r="F194" s="304" t="s">
        <v>488</v>
      </c>
      <c r="G194" s="281"/>
      <c r="H194" s="281" t="s">
        <v>581</v>
      </c>
      <c r="I194" s="281" t="s">
        <v>517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582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583</v>
      </c>
      <c r="D201" s="351"/>
      <c r="E201" s="351"/>
      <c r="F201" s="351" t="s">
        <v>584</v>
      </c>
      <c r="G201" s="352"/>
      <c r="H201" s="351" t="s">
        <v>585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575</v>
      </c>
      <c r="D203" s="281"/>
      <c r="E203" s="281"/>
      <c r="F203" s="304" t="s">
        <v>46</v>
      </c>
      <c r="G203" s="281"/>
      <c r="H203" s="281" t="s">
        <v>586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47</v>
      </c>
      <c r="G204" s="281"/>
      <c r="H204" s="281" t="s">
        <v>587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50</v>
      </c>
      <c r="G205" s="281"/>
      <c r="H205" s="281" t="s">
        <v>588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48</v>
      </c>
      <c r="G206" s="281"/>
      <c r="H206" s="281" t="s">
        <v>589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49</v>
      </c>
      <c r="G207" s="281"/>
      <c r="H207" s="281" t="s">
        <v>590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529</v>
      </c>
      <c r="D209" s="281"/>
      <c r="E209" s="281"/>
      <c r="F209" s="304" t="s">
        <v>82</v>
      </c>
      <c r="G209" s="281"/>
      <c r="H209" s="281" t="s">
        <v>591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424</v>
      </c>
      <c r="G210" s="281"/>
      <c r="H210" s="281" t="s">
        <v>425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422</v>
      </c>
      <c r="G211" s="281"/>
      <c r="H211" s="281" t="s">
        <v>592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426</v>
      </c>
      <c r="G212" s="342"/>
      <c r="H212" s="333" t="s">
        <v>427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428</v>
      </c>
      <c r="G213" s="342"/>
      <c r="H213" s="333" t="s">
        <v>399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553</v>
      </c>
      <c r="D215" s="281"/>
      <c r="E215" s="281"/>
      <c r="F215" s="304">
        <v>1</v>
      </c>
      <c r="G215" s="342"/>
      <c r="H215" s="333" t="s">
        <v>593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594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595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596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2025-10-24T07:41:18Z</dcterms:created>
  <dcterms:modified xsi:type="dcterms:W3CDTF">2025-10-24T07:41:21Z</dcterms:modified>
</cp:coreProperties>
</file>